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李淑榕\113學年下學期\113下 菜單\侑芳\"/>
    </mc:Choice>
  </mc:AlternateContent>
  <xr:revisionPtr revIDLastSave="0" documentId="13_ncr:1_{78CC4150-E4EA-4449-96ED-F6BE125DF644}" xr6:coauthVersionLast="47" xr6:coauthVersionMax="47" xr10:uidLastSave="{00000000-0000-0000-0000-000000000000}"/>
  <bookViews>
    <workbookView xWindow="-120" yWindow="-120" windowWidth="29040" windowHeight="15840" xr2:uid="{727C9CF9-001D-4C49-86D1-6B91B11F7A5A}"/>
  </bookViews>
  <sheets>
    <sheet name="月菜單(葷)" sheetId="1" r:id="rId1"/>
    <sheet name="2月第1周 " sheetId="2" r:id="rId2"/>
    <sheet name="2月第2周" sheetId="3" r:id="rId3"/>
    <sheet name="2月第3周 (2)" sheetId="4" r:id="rId4"/>
  </sheets>
  <externalReferences>
    <externalReference r:id="rId5"/>
  </externalReferences>
  <definedNames>
    <definedName name="_xlnm.Print_Area" localSheetId="1">'2月第1周 '!$A$1:$I$39</definedName>
    <definedName name="_xlnm.Print_Area" localSheetId="2">'2月第2周'!$A$1:$I$39</definedName>
    <definedName name="_xlnm.Print_Area" localSheetId="3">'2月第3周 (2)'!$A$1:$I$39</definedName>
    <definedName name="_xlnm.Print_Area" localSheetId="0">'月菜單(葷)'!$A$1:$T$38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4" l="1"/>
  <c r="G30" i="4"/>
  <c r="G31" i="4" s="1"/>
  <c r="I29" i="4"/>
  <c r="H29" i="4"/>
  <c r="I28" i="4"/>
  <c r="H28" i="4"/>
  <c r="F28" i="4"/>
  <c r="I27" i="4"/>
  <c r="G27" i="4"/>
  <c r="F27" i="4"/>
  <c r="F31" i="4" s="1"/>
  <c r="I26" i="4"/>
  <c r="H26" i="4"/>
  <c r="H31" i="4" s="1"/>
  <c r="F26" i="4"/>
  <c r="I16" i="4"/>
  <c r="G16" i="4"/>
  <c r="I15" i="4"/>
  <c r="H15" i="4"/>
  <c r="I14" i="4"/>
  <c r="H14" i="4"/>
  <c r="H17" i="4" s="1"/>
  <c r="F14" i="4"/>
  <c r="I13" i="4"/>
  <c r="G13" i="4"/>
  <c r="F13" i="4"/>
  <c r="I12" i="4"/>
  <c r="H12" i="4"/>
  <c r="F12" i="4"/>
  <c r="I9" i="4"/>
  <c r="G9" i="4"/>
  <c r="I8" i="4"/>
  <c r="H8" i="4"/>
  <c r="I7" i="4"/>
  <c r="H7" i="4"/>
  <c r="F7" i="4"/>
  <c r="I6" i="4"/>
  <c r="G6" i="4"/>
  <c r="G10" i="4" s="1"/>
  <c r="F6" i="4"/>
  <c r="I5" i="4"/>
  <c r="H5" i="4"/>
  <c r="F5" i="4"/>
  <c r="F31" i="3"/>
  <c r="I30" i="3"/>
  <c r="G30" i="3"/>
  <c r="I29" i="3"/>
  <c r="H29" i="3"/>
  <c r="I28" i="3"/>
  <c r="H28" i="3"/>
  <c r="F28" i="3"/>
  <c r="I27" i="3"/>
  <c r="G27" i="3"/>
  <c r="F27" i="3"/>
  <c r="I26" i="3"/>
  <c r="H26" i="3"/>
  <c r="H31" i="3" s="1"/>
  <c r="F26" i="3"/>
  <c r="I23" i="3"/>
  <c r="G23" i="3"/>
  <c r="I22" i="3"/>
  <c r="H22" i="3"/>
  <c r="I21" i="3"/>
  <c r="H21" i="3"/>
  <c r="F21" i="3"/>
  <c r="I20" i="3"/>
  <c r="G20" i="3"/>
  <c r="G24" i="3" s="1"/>
  <c r="F20" i="3"/>
  <c r="I19" i="3"/>
  <c r="H19" i="3"/>
  <c r="F19" i="3"/>
  <c r="I16" i="3"/>
  <c r="G16" i="3"/>
  <c r="I15" i="3"/>
  <c r="H15" i="3"/>
  <c r="I14" i="3"/>
  <c r="H14" i="3"/>
  <c r="H17" i="3" s="1"/>
  <c r="F14" i="3"/>
  <c r="I13" i="3"/>
  <c r="G13" i="3"/>
  <c r="F13" i="3"/>
  <c r="I12" i="3"/>
  <c r="H12" i="3"/>
  <c r="F12" i="3"/>
  <c r="F17" i="3" s="1"/>
  <c r="I9" i="3"/>
  <c r="G9" i="3"/>
  <c r="I8" i="3"/>
  <c r="H8" i="3"/>
  <c r="I7" i="3"/>
  <c r="H7" i="3"/>
  <c r="F7" i="3"/>
  <c r="I6" i="3"/>
  <c r="G6" i="3"/>
  <c r="G10" i="3" s="1"/>
  <c r="F6" i="3"/>
  <c r="I5" i="3"/>
  <c r="H5" i="3"/>
  <c r="F5" i="3"/>
  <c r="F10" i="3" s="1"/>
  <c r="I37" i="2"/>
  <c r="G37" i="2"/>
  <c r="H36" i="2"/>
  <c r="I35" i="2"/>
  <c r="H35" i="2"/>
  <c r="F35" i="2"/>
  <c r="I34" i="2"/>
  <c r="G34" i="2"/>
  <c r="F34" i="2"/>
  <c r="A34" i="2"/>
  <c r="I33" i="2"/>
  <c r="H33" i="2"/>
  <c r="F33" i="2"/>
  <c r="F38" i="2" s="1"/>
  <c r="A27" i="2"/>
  <c r="A13" i="2"/>
  <c r="A6" i="2"/>
  <c r="D24" i="1"/>
  <c r="H10" i="4" l="1"/>
  <c r="F10" i="4"/>
  <c r="I10" i="4" s="1"/>
  <c r="G17" i="4"/>
  <c r="H38" i="2"/>
  <c r="G38" i="2"/>
  <c r="H10" i="3"/>
  <c r="H24" i="3"/>
  <c r="F17" i="4"/>
  <c r="G17" i="3"/>
  <c r="I17" i="3" s="1"/>
  <c r="F24" i="3"/>
  <c r="I24" i="3" s="1"/>
  <c r="G31" i="3"/>
  <c r="I31" i="3" s="1"/>
  <c r="I38" i="2"/>
  <c r="I31" i="4"/>
  <c r="I10" i="3"/>
  <c r="I17" i="4" l="1"/>
</calcChain>
</file>

<file path=xl/sharedStrings.xml><?xml version="1.0" encoding="utf-8"?>
<sst xmlns="http://schemas.openxmlformats.org/spreadsheetml/2006/main" count="658" uniqueCount="218">
  <si>
    <t xml:space="preserve">                                                 </t>
  </si>
  <si>
    <t>營養師:沈上瑜</t>
    <phoneticPr fontId="9" type="noConversion"/>
  </si>
  <si>
    <t xml:space="preserve">    </t>
  </si>
  <si>
    <t>星期一</t>
  </si>
  <si>
    <t>星期二</t>
  </si>
  <si>
    <t>星期三</t>
  </si>
  <si>
    <t>星期四</t>
  </si>
  <si>
    <t>星期五</t>
  </si>
  <si>
    <t>香Q米飯</t>
    <phoneticPr fontId="9" type="noConversion"/>
  </si>
  <si>
    <t>季節時蔬</t>
    <phoneticPr fontId="9" type="noConversion"/>
  </si>
  <si>
    <t>熱量：</t>
  </si>
  <si>
    <t>脂肪：</t>
  </si>
  <si>
    <t>醣類：</t>
  </si>
  <si>
    <t>蛋白質：</t>
  </si>
  <si>
    <t>胚芽飯</t>
    <phoneticPr fontId="9" type="noConversion"/>
  </si>
  <si>
    <t>五穀飯</t>
    <phoneticPr fontId="9" type="noConversion"/>
  </si>
  <si>
    <t>◎*美式炸雞排</t>
    <phoneticPr fontId="9" type="noConversion"/>
  </si>
  <si>
    <t>海帶三絲</t>
    <phoneticPr fontId="9" type="noConversion"/>
  </si>
  <si>
    <t>芳香黑輪</t>
    <phoneticPr fontId="9" type="noConversion"/>
  </si>
  <si>
    <t>當季水果</t>
  </si>
  <si>
    <t>味噌豆腐湯</t>
    <phoneticPr fontId="9" type="noConversion"/>
  </si>
  <si>
    <t>酸辣湯</t>
    <phoneticPr fontId="9" type="noConversion"/>
  </si>
  <si>
    <t>日式味噌湯</t>
    <phoneticPr fontId="9" type="noConversion"/>
  </si>
  <si>
    <t>玉米濃湯</t>
    <phoneticPr fontId="9" type="noConversion"/>
  </si>
  <si>
    <t>香Q米飯</t>
  </si>
  <si>
    <t>肉絲炒飯</t>
    <phoneticPr fontId="9" type="noConversion"/>
  </si>
  <si>
    <t>◎日式肉片</t>
    <phoneticPr fontId="9" type="noConversion"/>
  </si>
  <si>
    <t>*鹽酥雞</t>
    <phoneticPr fontId="9" type="noConversion"/>
  </si>
  <si>
    <t>御膳大排</t>
    <phoneticPr fontId="9" type="noConversion"/>
  </si>
  <si>
    <t>梅子雞丁</t>
    <phoneticPr fontId="9" type="noConversion"/>
  </si>
  <si>
    <t>蔥肉餡餅&amp;雞塊</t>
    <phoneticPr fontId="9" type="noConversion"/>
  </si>
  <si>
    <t xml:space="preserve"> </t>
    <phoneticPr fontId="9" type="noConversion"/>
  </si>
  <si>
    <t>螞蟻上樹</t>
    <phoneticPr fontId="9" type="noConversion"/>
  </si>
  <si>
    <t>柴香竹筍羹</t>
    <phoneticPr fontId="9" type="noConversion"/>
  </si>
  <si>
    <t>海芽蛋花湯</t>
    <phoneticPr fontId="9" type="noConversion"/>
  </si>
  <si>
    <t>紅豆湯圓</t>
    <phoneticPr fontId="9" type="noConversion"/>
  </si>
  <si>
    <t>玉米蛋花湯</t>
    <phoneticPr fontId="9" type="noConversion"/>
  </si>
  <si>
    <t>麥片飯</t>
    <phoneticPr fontId="9" type="noConversion"/>
  </si>
  <si>
    <t>黑胡椒鐵板麵</t>
    <phoneticPr fontId="9" type="noConversion"/>
  </si>
  <si>
    <t>◎*酥炸雞排</t>
    <phoneticPr fontId="9" type="noConversion"/>
  </si>
  <si>
    <t>糖醋肉丁</t>
    <phoneticPr fontId="9" type="noConversion"/>
  </si>
  <si>
    <t>*脆皮雞腿</t>
    <phoneticPr fontId="9" type="noConversion"/>
  </si>
  <si>
    <t>◎味噌雞丁</t>
    <phoneticPr fontId="9" type="noConversion"/>
  </si>
  <si>
    <t>奶皇包&amp;燒賣</t>
    <phoneticPr fontId="9" type="noConversion"/>
  </si>
  <si>
    <t>客家小炒</t>
    <phoneticPr fontId="9" type="noConversion"/>
  </si>
  <si>
    <t>奶香洋芋</t>
    <phoneticPr fontId="9" type="noConversion"/>
  </si>
  <si>
    <t>鮮瓜什錦</t>
    <phoneticPr fontId="9" type="noConversion"/>
  </si>
  <si>
    <t>三杯干丁</t>
    <phoneticPr fontId="9" type="noConversion"/>
  </si>
  <si>
    <t>◎開胃肉燥</t>
    <phoneticPr fontId="9" type="noConversion"/>
  </si>
  <si>
    <t>綠豆麥片湯</t>
    <phoneticPr fontId="9" type="noConversion"/>
  </si>
  <si>
    <t>蘿蔔豚骨湯</t>
    <phoneticPr fontId="9" type="noConversion"/>
  </si>
  <si>
    <t>筍香肉絲湯</t>
    <phoneticPr fontId="9" type="noConversion"/>
  </si>
  <si>
    <t>脂肪：</t>
    <phoneticPr fontId="9" type="noConversion"/>
  </si>
  <si>
    <t>楊州炒飯</t>
    <phoneticPr fontId="9" type="noConversion"/>
  </si>
  <si>
    <t>◎*香酥雞丁</t>
    <phoneticPr fontId="9" type="noConversion"/>
  </si>
  <si>
    <t>◎里肌肉排</t>
    <phoneticPr fontId="9" type="noConversion"/>
  </si>
  <si>
    <t>*香酥雞排</t>
    <phoneticPr fontId="9" type="noConversion"/>
  </si>
  <si>
    <t>◎紅糟肉</t>
    <phoneticPr fontId="9" type="noConversion"/>
  </si>
  <si>
    <t>芳香水餃&amp;醬香米血</t>
    <phoneticPr fontId="9" type="noConversion"/>
  </si>
  <si>
    <t>菜脯蛋</t>
    <phoneticPr fontId="9" type="noConversion"/>
  </si>
  <si>
    <t>◎泰式打拋豬</t>
    <phoneticPr fontId="9" type="noConversion"/>
  </si>
  <si>
    <t>家常豆腐</t>
    <phoneticPr fontId="9" type="noConversion"/>
  </si>
  <si>
    <t>玉米總匯</t>
    <phoneticPr fontId="9" type="noConversion"/>
  </si>
  <si>
    <t>燒仙草</t>
    <phoneticPr fontId="9" type="noConversion"/>
  </si>
  <si>
    <t>鮮蔬枸杞湯</t>
  </si>
  <si>
    <t>*：油炸</t>
    <phoneticPr fontId="9" type="noConversion"/>
  </si>
  <si>
    <t>本廠為行政院衛生署HACCP制度認證合格廠商      本公司使用台灣國產豬肉</t>
    <phoneticPr fontId="9" type="noConversion"/>
  </si>
  <si>
    <t>服務專線:04-26818855     傳真熱線:04-26818238</t>
    <phoneticPr fontId="9" type="noConversion"/>
  </si>
  <si>
    <t>◎雙主菜標示</t>
    <phoneticPr fontId="9" type="noConversion"/>
  </si>
  <si>
    <t>侑芳食品廠</t>
  </si>
  <si>
    <t xml:space="preserve"> 服務專線：(04)26818855   傳真專線：(04)26818238</t>
  </si>
  <si>
    <t>(g)</t>
  </si>
  <si>
    <t>(大卡)</t>
  </si>
  <si>
    <t>日期</t>
  </si>
  <si>
    <t>菜名</t>
  </si>
  <si>
    <t>材料(g)</t>
  </si>
  <si>
    <t>項目</t>
  </si>
  <si>
    <t>份數</t>
  </si>
  <si>
    <t>蛋白質</t>
  </si>
  <si>
    <t>脂肪</t>
  </si>
  <si>
    <t>醣類</t>
  </si>
  <si>
    <t>熱量</t>
  </si>
  <si>
    <t>全穀雜糧類</t>
  </si>
  <si>
    <t>豆魚蛋肉類</t>
  </si>
  <si>
    <t>蔬菜類</t>
  </si>
  <si>
    <t>水果類</t>
  </si>
  <si>
    <t>油脂類</t>
  </si>
  <si>
    <t>總計</t>
  </si>
  <si>
    <t>白米110</t>
  </si>
  <si>
    <t>﹣</t>
  </si>
  <si>
    <t>日式肉片</t>
    <phoneticPr fontId="27" type="noConversion"/>
  </si>
  <si>
    <t>生鮮豬肉片55(讚成)、洋蔥10、紅蘿蔔5</t>
    <phoneticPr fontId="27" type="noConversion"/>
  </si>
  <si>
    <t>茄汁魚肉&amp;蘿蔔絲捲</t>
    <phoneticPr fontId="27" type="noConversion"/>
  </si>
  <si>
    <t>生鮮水鯊魚肉(暫定)(展昇)70[包冰率20%]&amp;蘿蔔絲捲10</t>
    <phoneticPr fontId="27" type="noConversion"/>
  </si>
  <si>
    <t>螞蟻上樹</t>
    <phoneticPr fontId="27" type="noConversion"/>
  </si>
  <si>
    <t xml:space="preserve">高麗菜15、冬粉10、紅蘿蔔10、豬絞肉15、木耳絲1 </t>
    <phoneticPr fontId="27" type="noConversion"/>
  </si>
  <si>
    <t>季節時蔬100</t>
    <phoneticPr fontId="9" type="noConversion"/>
  </si>
  <si>
    <t>海芽蛋花湯</t>
  </si>
  <si>
    <t>紫菜10、雞蛋10、薑絲1</t>
  </si>
  <si>
    <t>肉絲炒飯</t>
  </si>
  <si>
    <t>白米110、高麗菜20、青蔥5、紅蘿蔔10、豬肉絲15</t>
    <phoneticPr fontId="27" type="noConversion"/>
  </si>
  <si>
    <t>*鹽酥雞</t>
  </si>
  <si>
    <t>生鮮雞丁(正港)100[廢棄率35%]、九層塔1 地瓜粉、胡椒鹽   沙拉油 炸</t>
    <phoneticPr fontId="27" type="noConversion"/>
  </si>
  <si>
    <t>蔥肉餡餅&amp;雞塊</t>
    <phoneticPr fontId="27" type="noConversion"/>
  </si>
  <si>
    <t>餡餅(格萊)30[麵粉、水、食鹽、豬肉、高麗菜]  蒸&amp;雞塊10</t>
    <phoneticPr fontId="27" type="noConversion"/>
  </si>
  <si>
    <t>柴香竹筍羹</t>
  </si>
  <si>
    <t>竹筍20、紅蘿蔔10、鮮菇5、木耳絲1、豬肉絲15、柴魚粉</t>
  </si>
  <si>
    <t>紅豆湯圓</t>
  </si>
  <si>
    <t>小湯圓5、紅豆5、綠豆5、二砂糖2</t>
  </si>
  <si>
    <t>御膳大排</t>
    <phoneticPr fontId="27" type="noConversion"/>
  </si>
  <si>
    <t xml:space="preserve"> 生鮮豬排60(讚成)(廢棄率20%)、醬油、二砂糖 滷</t>
  </si>
  <si>
    <t>田園四色&amp;香甜芋丸</t>
    <phoneticPr fontId="27" type="noConversion"/>
  </si>
  <si>
    <t>非基改玉米粒25、馬鈴薯10、紅蘿蔔10、豬絞肉10、毛豆仁1&amp;芋丸10</t>
    <phoneticPr fontId="27" type="noConversion"/>
  </si>
  <si>
    <t>海帶三絲</t>
  </si>
  <si>
    <t>海帶絲15、豆干絲15、紅蘿蔔絲10</t>
  </si>
  <si>
    <t>味噌豆腐湯</t>
  </si>
  <si>
    <t>豆腐10、海帶芽5、味噌</t>
    <phoneticPr fontId="27" type="noConversion"/>
  </si>
  <si>
    <t>胚芽飯</t>
    <phoneticPr fontId="27" type="noConversion"/>
  </si>
  <si>
    <t>白米80、胚芽米20</t>
    <phoneticPr fontId="9" type="noConversion"/>
  </si>
  <si>
    <t>梅子雞丁</t>
  </si>
  <si>
    <t>生鮮雞丁80(正港){廢棄率40%}、洋蔥10 梅子醬</t>
  </si>
  <si>
    <t>麻婆豆腐&amp;黃金球</t>
    <phoneticPr fontId="27" type="noConversion"/>
  </si>
  <si>
    <t>豆腐35、紅蘿蔔10、蔥3、豬絞肉10 豆瓣醬&amp;黃金球10</t>
    <phoneticPr fontId="27" type="noConversion"/>
  </si>
  <si>
    <t>芳香黑輪</t>
    <phoneticPr fontId="27" type="noConversion"/>
  </si>
  <si>
    <t>黑輪20、紅蘿蔔10、洋蔥10</t>
  </si>
  <si>
    <t>玉米蛋花湯</t>
  </si>
  <si>
    <t>非基改玉米10、雞蛋10、洋蔥5、紅蘿蔔5</t>
  </si>
  <si>
    <t>設計：</t>
  </si>
  <si>
    <t xml:space="preserve">   午餐秘書：</t>
  </si>
  <si>
    <t>校長：</t>
  </si>
  <si>
    <t xml:space="preserve"> 服務專線：(04)26818855                傳真專線：(04)26818238</t>
  </si>
  <si>
    <t>麥片飯</t>
  </si>
  <si>
    <t>白米85、麥片25</t>
    <phoneticPr fontId="9" type="noConversion"/>
  </si>
  <si>
    <t>*酥炸雞排</t>
    <phoneticPr fontId="27" type="noConversion"/>
  </si>
  <si>
    <t>生鮮雞排(正港)80[廢棄率35%]、地瓜粉、胡椒鹽  沙拉油  炸</t>
  </si>
  <si>
    <t>梅乾菜滷肉&amp;可樂餅</t>
    <phoneticPr fontId="27" type="noConversion"/>
  </si>
  <si>
    <t>豬肉塊30、梅乾菜10&amp;可樂餅10</t>
    <phoneticPr fontId="9" type="noConversion"/>
  </si>
  <si>
    <t>客家小炒</t>
  </si>
  <si>
    <t>鮮菇10、豆干片15、紅蘿蔔5、木耳絲1</t>
    <phoneticPr fontId="27" type="noConversion"/>
  </si>
  <si>
    <t>酸辣湯</t>
  </si>
  <si>
    <t>非基改豆腐10、紅蘿蔔5、乾木耳絲1、雞蛋5、胡椒粉、烏醋、地瓜粉(勾芡)</t>
  </si>
  <si>
    <t>白米110</t>
    <phoneticPr fontId="9" type="noConversion"/>
  </si>
  <si>
    <t>糖醋肉丁</t>
    <phoneticPr fontId="27" type="noConversion"/>
  </si>
  <si>
    <t>生鮮豬肉塊60(讚成)、紅蘿蔔10、洋蔥5 番茄醬</t>
    <phoneticPr fontId="9" type="noConversion"/>
  </si>
  <si>
    <t>筍香鮮菇&amp;芝麻球</t>
    <phoneticPr fontId="27" type="noConversion"/>
  </si>
  <si>
    <t>竹筍20、鮮菇10、豬肉絲10、紅蘿蔔5、木耳絲1&amp;芝麻球10</t>
    <phoneticPr fontId="27" type="noConversion"/>
  </si>
  <si>
    <t>奶香洋芋</t>
    <phoneticPr fontId="27" type="noConversion"/>
  </si>
  <si>
    <t xml:space="preserve">馬鈴薯20、紅蘿蔔10、洋蔥10、豬肉片10  </t>
    <phoneticPr fontId="9" type="noConversion"/>
  </si>
  <si>
    <t>日式味噌湯</t>
  </si>
  <si>
    <t>豆腐10、海帶芽5、味噌</t>
  </si>
  <si>
    <t>黑胡椒鐵板麵</t>
  </si>
  <si>
    <t>白油麵250、高麗菜15、洋蔥10、紅蘿蔔5、豬絞肉15、黑胡椒、醬油</t>
    <phoneticPr fontId="27" type="noConversion"/>
  </si>
  <si>
    <t>脆皮雞腿</t>
    <phoneticPr fontId="27" type="noConversion"/>
  </si>
  <si>
    <t>生鮮雞腿(正港)100[廢棄率35%]、 地瓜粉、胡椒鹽   沙拉油 炸</t>
    <phoneticPr fontId="27" type="noConversion"/>
  </si>
  <si>
    <t>奶皇包&amp;燒賣</t>
    <phoneticPr fontId="27" type="noConversion"/>
  </si>
  <si>
    <t xml:space="preserve"> (桂冠)奶皇包20[麵粉10、砂糖5、蛋5、奶粉5、奶油5] 蒸&amp;燒賣10</t>
    <phoneticPr fontId="27" type="noConversion"/>
  </si>
  <si>
    <t xml:space="preserve">鮮瓜20、紅蘿蔔10、木耳絲1、豬肉片10  </t>
    <phoneticPr fontId="9" type="noConversion"/>
  </si>
  <si>
    <t>綠豆麥片湯</t>
    <phoneticPr fontId="27" type="noConversion"/>
  </si>
  <si>
    <t>綠豆5、麥片5、二砂糖</t>
    <phoneticPr fontId="27" type="noConversion"/>
  </si>
  <si>
    <t>*美式炸雞排</t>
  </si>
  <si>
    <t>雞排(正港)80[廢棄率35%]、地瓜粉、胡椒鹽  沙拉油  炸</t>
    <phoneticPr fontId="9" type="noConversion"/>
  </si>
  <si>
    <t>黑胡椒豬柳&amp;薯餅</t>
    <phoneticPr fontId="27" type="noConversion"/>
  </si>
  <si>
    <t>生鮮豬柳(讚成)50、洋蔥10、紅蘿蔔5、黑胡椒、醬油&amp;薯餅10</t>
    <phoneticPr fontId="27" type="noConversion"/>
  </si>
  <si>
    <t>三杯干丁</t>
    <phoneticPr fontId="27" type="noConversion"/>
  </si>
  <si>
    <t>非基改豆干15、鮮菇10、紅蘿蔔10、九層塔</t>
    <phoneticPr fontId="27" type="noConversion"/>
  </si>
  <si>
    <t>蘿蔔豚骨湯</t>
  </si>
  <si>
    <t>蘿蔔10、豚骨10{廢棄率30%}、薑絲1</t>
  </si>
  <si>
    <t>五穀飯</t>
    <phoneticPr fontId="27" type="noConversion"/>
  </si>
  <si>
    <t>白米80、五穀米30</t>
    <phoneticPr fontId="27" type="noConversion"/>
  </si>
  <si>
    <t>味噌雞丁</t>
    <phoneticPr fontId="9" type="noConversion"/>
  </si>
  <si>
    <t>生鮮雞丁100(正港){廢棄率40%}、洋蔥10、味噌 白芝麻1</t>
    <phoneticPr fontId="9" type="noConversion"/>
  </si>
  <si>
    <t>銀芽炒肉絲&amp;水晶餃</t>
    <phoneticPr fontId="27" type="noConversion"/>
  </si>
  <si>
    <t>豆芽菜20、紅蘿蔔10、豬肉絲10、木耳絲2&amp;水晶餃10</t>
    <phoneticPr fontId="27" type="noConversion"/>
  </si>
  <si>
    <t>開胃肉燥</t>
    <phoneticPr fontId="27" type="noConversion"/>
  </si>
  <si>
    <t>非基改豆干10、豬絞肉10、(紅)蘿蔔10、毛豆仁3</t>
  </si>
  <si>
    <t>筍香肉絲湯</t>
    <phoneticPr fontId="27" type="noConversion"/>
  </si>
  <si>
    <t>竹筍10、豬肉絲5、薑絲1</t>
    <phoneticPr fontId="27" type="noConversion"/>
  </si>
  <si>
    <t>白米100、胚芽米20</t>
    <phoneticPr fontId="9" type="noConversion"/>
  </si>
  <si>
    <t>鹽酥雞</t>
    <phoneticPr fontId="27" type="noConversion"/>
  </si>
  <si>
    <t>生鮮雞丁(正港)80[廢棄率35%]、九層塔1 地瓜粉、胡椒鹽   沙拉油 炸</t>
  </si>
  <si>
    <t>沙茶肉片&amp;椒鹽薯條</t>
    <phoneticPr fontId="27" type="noConversion"/>
  </si>
  <si>
    <t>生鮮豬肉片20(讚成)、洋蔥10、紅蘿蔔5/馬鈴薯20、胡椒鹽</t>
    <phoneticPr fontId="9" type="noConversion"/>
  </si>
  <si>
    <t>菜脯蛋</t>
    <phoneticPr fontId="27" type="noConversion"/>
  </si>
  <si>
    <t>雞蛋25、菜脯10、蔥5</t>
    <phoneticPr fontId="27" type="noConversion"/>
  </si>
  <si>
    <t>玉米濃湯</t>
  </si>
  <si>
    <t>玉米粒10、紅蘿蔔5、洋蔥5、雞蛋10 地瓜粉</t>
  </si>
  <si>
    <t>里肌肉排</t>
    <phoneticPr fontId="27" type="noConversion"/>
  </si>
  <si>
    <t>高麗菜炒肉片&amp;花枝丸</t>
    <phoneticPr fontId="27" type="noConversion"/>
  </si>
  <si>
    <t>高麗菜10、紅蘿蔔10、木耳絲1、豬肉片10、鮮菇10&amp;花枝丸10</t>
    <phoneticPr fontId="27" type="noConversion"/>
  </si>
  <si>
    <t>泰式打拋豬</t>
  </si>
  <si>
    <t>豬絞肉15、蘿蔔10、九層塔1、洋蔥5、油腐丁10、  番茄10(或番茄醬)</t>
  </si>
  <si>
    <t>白米110、高麗菜25、紅蘿蔔10、豬絞肉10、雞蛋10、青豆仁2</t>
    <phoneticPr fontId="9" type="noConversion"/>
  </si>
  <si>
    <t>*香酥雞排</t>
    <phoneticPr fontId="27" type="noConversion"/>
  </si>
  <si>
    <t>生鮮雞排(正港)100[廢棄率40%]、 地瓜粉、胡椒鹽   沙拉油 炸</t>
    <phoneticPr fontId="9" type="noConversion"/>
  </si>
  <si>
    <t>芳香水餃&amp;醬香米血</t>
    <phoneticPr fontId="27" type="noConversion"/>
  </si>
  <si>
    <t>水餃20(格萊){麵粉、水、食鹽、砂糖、高麗菜、豬絞肉} 蒸&amp;米血10</t>
    <phoneticPr fontId="27" type="noConversion"/>
  </si>
  <si>
    <t>家常豆腐</t>
    <phoneticPr fontId="27" type="noConversion"/>
  </si>
  <si>
    <t>豆腐40、紅蘿蔔10、青蔥3</t>
    <phoneticPr fontId="27" type="noConversion"/>
  </si>
  <si>
    <t>燒仙草</t>
  </si>
  <si>
    <t>紅豆5、麥片5、綠豆5  仙草汁</t>
  </si>
  <si>
    <t>酥炸魚肉</t>
    <phoneticPr fontId="27" type="noConversion"/>
  </si>
  <si>
    <t>生鮮魚丁(展昇)70[包冰率20%]</t>
    <phoneticPr fontId="27" type="noConversion"/>
  </si>
  <si>
    <t>紅糟肉</t>
    <phoneticPr fontId="27" type="noConversion"/>
  </si>
  <si>
    <t>生鮮胛心肉條20(讚成)、洋蔥10、紅蘿蔔5、紅糟</t>
    <phoneticPr fontId="27" type="noConversion"/>
  </si>
  <si>
    <t>玉米總匯&amp;熱狗</t>
    <phoneticPr fontId="27" type="noConversion"/>
  </si>
  <si>
    <t>非基改玉米粒25、馬鈴薯10、紅蘿蔔10、豬絞肉10、毛豆仁1&amp;熱狗</t>
    <phoneticPr fontId="27" type="noConversion"/>
  </si>
  <si>
    <t>高麗菜10、非基改豆皮5、冬粉5、枸杞1</t>
    <phoneticPr fontId="27" type="noConversion"/>
  </si>
  <si>
    <t>苗栗農工2月菜單</t>
    <phoneticPr fontId="9" type="noConversion"/>
  </si>
  <si>
    <r>
      <t>田園四色&amp;</t>
    </r>
    <r>
      <rPr>
        <b/>
        <sz val="40"/>
        <color theme="5"/>
        <rFont val="微軟正黑體"/>
        <family val="2"/>
        <charset val="136"/>
      </rPr>
      <t>香甜芋丸</t>
    </r>
    <phoneticPr fontId="9" type="noConversion"/>
  </si>
  <si>
    <r>
      <t>麻婆豆腐&amp;</t>
    </r>
    <r>
      <rPr>
        <b/>
        <sz val="40"/>
        <color theme="5"/>
        <rFont val="微軟正黑體"/>
        <family val="2"/>
        <charset val="136"/>
      </rPr>
      <t>黃金球</t>
    </r>
    <phoneticPr fontId="9" type="noConversion"/>
  </si>
  <si>
    <r>
      <t>銀芽炒肉絲&amp;</t>
    </r>
    <r>
      <rPr>
        <b/>
        <sz val="40"/>
        <color theme="5"/>
        <rFont val="微軟正黑體"/>
        <family val="2"/>
        <charset val="136"/>
      </rPr>
      <t>水晶餃</t>
    </r>
    <phoneticPr fontId="9" type="noConversion"/>
  </si>
  <si>
    <r>
      <t>筍香鮮菇&amp;</t>
    </r>
    <r>
      <rPr>
        <b/>
        <sz val="40"/>
        <color theme="5"/>
        <rFont val="微軟正黑體"/>
        <family val="2"/>
        <charset val="136"/>
      </rPr>
      <t>芝麻球</t>
    </r>
    <phoneticPr fontId="9" type="noConversion"/>
  </si>
  <si>
    <r>
      <t>高麗菜炒肉片&amp;</t>
    </r>
    <r>
      <rPr>
        <b/>
        <sz val="40"/>
        <color theme="5"/>
        <rFont val="Microsoft JhengHei"/>
        <family val="2"/>
        <charset val="136"/>
      </rPr>
      <t>花枝丸</t>
    </r>
    <phoneticPr fontId="9" type="noConversion"/>
  </si>
  <si>
    <r>
      <rPr>
        <b/>
        <sz val="50"/>
        <color rgb="FFFF0000"/>
        <rFont val="微軟正黑體"/>
        <family val="2"/>
        <charset val="136"/>
      </rPr>
      <t>◎茄汁魚肉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5"/>
        <rFont val="微軟正黑體"/>
        <family val="2"/>
        <charset val="136"/>
      </rPr>
      <t>蘿蔔絲捲</t>
    </r>
    <phoneticPr fontId="3" type="noConversion"/>
  </si>
  <si>
    <r>
      <rPr>
        <b/>
        <sz val="50"/>
        <color rgb="FFFF0000"/>
        <rFont val="微軟正黑體"/>
        <family val="2"/>
        <charset val="136"/>
      </rPr>
      <t>◎梅乾菜滷肉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5"/>
        <rFont val="微軟正黑體"/>
        <family val="2"/>
        <charset val="136"/>
      </rPr>
      <t>可樂餅</t>
    </r>
    <phoneticPr fontId="9" type="noConversion"/>
  </si>
  <si>
    <r>
      <rPr>
        <b/>
        <sz val="50"/>
        <color rgb="FFFF0000"/>
        <rFont val="微軟正黑體"/>
        <family val="2"/>
        <charset val="136"/>
      </rPr>
      <t>◎黑胡椒豬柳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5"/>
        <rFont val="微軟正黑體"/>
        <family val="2"/>
        <charset val="136"/>
      </rPr>
      <t>薯餅</t>
    </r>
    <phoneticPr fontId="9" type="noConversion"/>
  </si>
  <si>
    <r>
      <rPr>
        <b/>
        <sz val="50"/>
        <color rgb="FFFF0000"/>
        <rFont val="微軟正黑體"/>
        <family val="2"/>
        <charset val="136"/>
      </rPr>
      <t>◎*酥炸魚肉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5"/>
        <rFont val="微軟正黑體"/>
        <family val="2"/>
        <charset val="136"/>
      </rPr>
      <t>熱狗</t>
    </r>
    <phoneticPr fontId="9" type="noConversion"/>
  </si>
  <si>
    <r>
      <rPr>
        <b/>
        <sz val="50"/>
        <color rgb="FFFF0000"/>
        <rFont val="微軟正黑體"/>
        <family val="2"/>
        <charset val="136"/>
      </rPr>
      <t>◎沙茶肉片</t>
    </r>
    <r>
      <rPr>
        <sz val="40"/>
        <color rgb="FF7030A0"/>
        <rFont val="微軟正黑體"/>
        <family val="2"/>
        <charset val="136"/>
      </rPr>
      <t>&amp;</t>
    </r>
    <r>
      <rPr>
        <b/>
        <sz val="40"/>
        <color theme="5"/>
        <rFont val="微軟正黑體"/>
        <family val="2"/>
        <charset val="136"/>
      </rPr>
      <t>椒鹽薯條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</si>
</sst>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&quot;月&quot;d&quot;日&quot;"/>
    <numFmt numFmtId="177" formatCode="0_ "/>
    <numFmt numFmtId="178" formatCode="m&quot;月&quot;d&quot;日&quot;;@"/>
    <numFmt numFmtId="179" formatCode="0.0_ "/>
    <numFmt numFmtId="180" formatCode="0;_ᰀ"/>
    <numFmt numFmtId="181" formatCode="0;_렀"/>
    <numFmt numFmtId="182" formatCode="0;_簀"/>
    <numFmt numFmtId="183" formatCode="0.0;[Red]0.0"/>
  </numFmts>
  <fonts count="5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文鼎ＰＯֽ"/>
      <family val="3"/>
      <charset val="136"/>
    </font>
    <font>
      <sz val="9"/>
      <name val="新細明體"/>
      <family val="2"/>
      <charset val="136"/>
      <scheme val="minor"/>
    </font>
    <font>
      <sz val="50"/>
      <name val="微軟正黑體"/>
      <family val="2"/>
      <charset val="136"/>
    </font>
    <font>
      <sz val="20"/>
      <name val="微軟正黑體"/>
      <family val="2"/>
      <charset val="136"/>
    </font>
    <font>
      <sz val="12"/>
      <name val="微軟正黑體"/>
      <family val="2"/>
      <charset val="136"/>
    </font>
    <font>
      <b/>
      <sz val="48"/>
      <name val="微軟正黑體"/>
      <family val="2"/>
      <charset val="136"/>
    </font>
    <font>
      <b/>
      <sz val="50"/>
      <name val="微軟正黑體"/>
      <family val="2"/>
      <charset val="136"/>
    </font>
    <font>
      <sz val="9"/>
      <name val="新細明體"/>
      <family val="1"/>
      <charset val="136"/>
    </font>
    <font>
      <b/>
      <sz val="45"/>
      <name val="微軟正黑體"/>
      <family val="2"/>
      <charset val="136"/>
    </font>
    <font>
      <sz val="40"/>
      <name val="微軟正黑體"/>
      <family val="2"/>
      <charset val="136"/>
    </font>
    <font>
      <sz val="40"/>
      <name val="文鼎ＰＯֽ"/>
      <family val="3"/>
      <charset val="136"/>
    </font>
    <font>
      <b/>
      <sz val="36"/>
      <name val="微軟正黑體"/>
      <family val="2"/>
      <charset val="136"/>
    </font>
    <font>
      <b/>
      <sz val="18"/>
      <name val="文鼎ＰＯֽ"/>
      <family val="3"/>
      <charset val="136"/>
    </font>
    <font>
      <b/>
      <sz val="40"/>
      <name val="微軟正黑體"/>
      <family val="2"/>
      <charset val="136"/>
    </font>
    <font>
      <sz val="40"/>
      <color theme="1"/>
      <name val="微軟正黑體"/>
      <family val="2"/>
      <charset val="136"/>
    </font>
    <font>
      <b/>
      <sz val="60"/>
      <color indexed="10"/>
      <name val="微軟正黑體"/>
      <family val="2"/>
      <charset val="136"/>
    </font>
    <font>
      <sz val="40"/>
      <color rgb="FF7030A0"/>
      <name val="微軟正黑體"/>
      <family val="2"/>
      <charset val="136"/>
    </font>
    <font>
      <sz val="40"/>
      <color rgb="FF00B050"/>
      <name val="微軟正黑體"/>
      <family val="2"/>
      <charset val="136"/>
    </font>
    <font>
      <sz val="40"/>
      <color theme="4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40"/>
      <color rgb="FFFF0000"/>
      <name val="微軟正黑體"/>
      <family val="2"/>
      <charset val="136"/>
    </font>
    <font>
      <sz val="40"/>
      <color rgb="FF7030A0"/>
      <name val="Microsoft JhengHei"/>
      <family val="2"/>
    </font>
    <font>
      <b/>
      <sz val="36"/>
      <color rgb="FFFF0000"/>
      <name val="微軟正黑體"/>
      <family val="2"/>
      <charset val="136"/>
    </font>
    <font>
      <b/>
      <sz val="36"/>
      <color indexed="18"/>
      <name val="微軟正黑體"/>
      <family val="2"/>
      <charset val="136"/>
    </font>
    <font>
      <sz val="36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3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30"/>
      <name val="標楷體"/>
      <family val="4"/>
      <charset val="136"/>
    </font>
    <font>
      <sz val="12"/>
      <name val="標楷體"/>
      <family val="4"/>
      <charset val="136"/>
    </font>
    <font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sz val="11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13"/>
      <name val="標楷體"/>
      <family val="4"/>
      <charset val="136"/>
    </font>
    <font>
      <sz val="13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3"/>
      <name val="標楷體"/>
      <family val="4"/>
      <charset val="136"/>
    </font>
    <font>
      <b/>
      <sz val="40"/>
      <color theme="5"/>
      <name val="微軟正黑體"/>
      <family val="2"/>
      <charset val="136"/>
    </font>
    <font>
      <b/>
      <sz val="40"/>
      <color theme="5"/>
      <name val="Microsoft JhengHei"/>
      <family val="2"/>
      <charset val="136"/>
    </font>
    <font>
      <sz val="50"/>
      <color rgb="FF7030A0"/>
      <name val="微軟正黑體"/>
      <family val="2"/>
      <charset val="136"/>
    </font>
    <font>
      <b/>
      <sz val="50"/>
      <color rgb="FFFF0000"/>
      <name val="微軟正黑體"/>
      <family val="2"/>
      <charset val="136"/>
    </font>
    <font>
      <b/>
      <sz val="40"/>
      <color rgb="FFFF0000"/>
      <name val="新細明體"/>
      <family val="1"/>
      <charset val="136"/>
      <scheme val="minor"/>
    </font>
    <font>
      <b/>
      <sz val="40"/>
      <color rgb="FFFF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2" applyFont="1" applyAlignment="1">
      <alignment horizontal="center"/>
    </xf>
    <xf numFmtId="176" fontId="14" fillId="0" borderId="0" xfId="2" applyNumberFormat="1" applyFont="1" applyAlignment="1">
      <alignment horizontal="center"/>
    </xf>
    <xf numFmtId="0" fontId="19" fillId="3" borderId="7" xfId="3" applyFont="1" applyFill="1" applyBorder="1" applyAlignment="1">
      <alignment horizontal="center" vertical="center" shrinkToFit="1"/>
    </xf>
    <xf numFmtId="0" fontId="19" fillId="3" borderId="0" xfId="3" applyFont="1" applyFill="1" applyAlignment="1">
      <alignment horizontal="center" vertical="center" shrinkToFit="1"/>
    </xf>
    <xf numFmtId="0" fontId="19" fillId="3" borderId="8" xfId="3" applyFont="1" applyFill="1" applyBorder="1" applyAlignment="1">
      <alignment horizontal="center" vertical="center" shrinkToFit="1"/>
    </xf>
    <xf numFmtId="0" fontId="21" fillId="0" borderId="12" xfId="2" applyFont="1" applyBorder="1" applyAlignment="1">
      <alignment horizontal="center" vertical="center" shrinkToFit="1"/>
    </xf>
    <xf numFmtId="177" fontId="21" fillId="0" borderId="13" xfId="2" applyNumberFormat="1" applyFont="1" applyBorder="1" applyAlignment="1">
      <alignment horizontal="center" vertical="center" shrinkToFit="1"/>
    </xf>
    <xf numFmtId="0" fontId="21" fillId="0" borderId="13" xfId="2" applyFont="1" applyBorder="1" applyAlignment="1">
      <alignment horizontal="center" vertical="center" shrinkToFit="1"/>
    </xf>
    <xf numFmtId="177" fontId="21" fillId="0" borderId="14" xfId="2" applyNumberFormat="1" applyFont="1" applyBorder="1" applyAlignment="1">
      <alignment horizontal="center" vertical="center" shrinkToFit="1"/>
    </xf>
    <xf numFmtId="0" fontId="21" fillId="0" borderId="15" xfId="2" applyFont="1" applyBorder="1" applyAlignment="1">
      <alignment horizontal="center" vertical="center" shrinkToFit="1"/>
    </xf>
    <xf numFmtId="177" fontId="21" fillId="0" borderId="16" xfId="2" applyNumberFormat="1" applyFont="1" applyBorder="1" applyAlignment="1">
      <alignment horizontal="center" vertical="center" shrinkToFit="1"/>
    </xf>
    <xf numFmtId="0" fontId="21" fillId="0" borderId="16" xfId="2" applyFont="1" applyBorder="1" applyAlignment="1">
      <alignment horizontal="center" vertical="center" shrinkToFit="1"/>
    </xf>
    <xf numFmtId="177" fontId="21" fillId="0" borderId="17" xfId="2" applyNumberFormat="1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177" fontId="21" fillId="0" borderId="0" xfId="2" applyNumberFormat="1" applyFont="1" applyAlignment="1">
      <alignment horizontal="center" vertical="center" shrinkToFit="1"/>
    </xf>
    <xf numFmtId="0" fontId="24" fillId="0" borderId="0" xfId="2" applyFont="1" applyAlignment="1">
      <alignment horizontal="left" vertical="center" shrinkToFit="1"/>
    </xf>
    <xf numFmtId="0" fontId="6" fillId="0" borderId="0" xfId="3" applyFont="1">
      <alignment vertical="center"/>
    </xf>
    <xf numFmtId="0" fontId="29" fillId="0" borderId="0" xfId="0" applyFont="1">
      <alignment vertical="center"/>
    </xf>
    <xf numFmtId="0" fontId="30" fillId="0" borderId="0" xfId="3" applyFont="1" applyAlignment="1">
      <alignment horizontal="left" vertical="center"/>
    </xf>
    <xf numFmtId="0" fontId="31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0" fontId="32" fillId="0" borderId="16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33" fillId="0" borderId="16" xfId="3" applyFont="1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5" fillId="5" borderId="21" xfId="3" applyFont="1" applyFill="1" applyBorder="1" applyAlignment="1">
      <alignment horizontal="center" vertical="center"/>
    </xf>
    <xf numFmtId="0" fontId="35" fillId="5" borderId="22" xfId="3" applyFont="1" applyFill="1" applyBorder="1" applyAlignment="1">
      <alignment horizontal="center" vertical="center" shrinkToFit="1"/>
    </xf>
    <xf numFmtId="0" fontId="36" fillId="6" borderId="22" xfId="3" applyFont="1" applyFill="1" applyBorder="1" applyAlignment="1">
      <alignment horizontal="center" vertical="center" shrinkToFit="1"/>
    </xf>
    <xf numFmtId="0" fontId="37" fillId="5" borderId="22" xfId="3" applyFont="1" applyFill="1" applyBorder="1" applyAlignment="1">
      <alignment horizontal="center" vertical="center" shrinkToFit="1"/>
    </xf>
    <xf numFmtId="0" fontId="37" fillId="5" borderId="23" xfId="3" applyFont="1" applyFill="1" applyBorder="1" applyAlignment="1">
      <alignment horizontal="center" vertical="center" shrinkToFit="1"/>
    </xf>
    <xf numFmtId="0" fontId="38" fillId="0" borderId="0" xfId="3" applyFont="1">
      <alignment vertical="center"/>
    </xf>
    <xf numFmtId="0" fontId="38" fillId="5" borderId="0" xfId="3" applyFont="1" applyFill="1">
      <alignment vertical="center"/>
    </xf>
    <xf numFmtId="178" fontId="39" fillId="0" borderId="24" xfId="3" applyNumberFormat="1" applyFont="1" applyBorder="1" applyAlignment="1">
      <alignment horizontal="center" vertical="center" shrinkToFit="1"/>
    </xf>
    <xf numFmtId="0" fontId="35" fillId="0" borderId="25" xfId="3" applyFont="1" applyBorder="1" applyAlignment="1">
      <alignment horizontal="center" vertical="center" shrinkToFit="1"/>
    </xf>
    <xf numFmtId="0" fontId="40" fillId="7" borderId="26" xfId="3" applyFont="1" applyFill="1" applyBorder="1" applyAlignment="1">
      <alignment vertical="center" wrapText="1" shrinkToFit="1"/>
    </xf>
    <xf numFmtId="0" fontId="6" fillId="0" borderId="25" xfId="3" applyFont="1" applyBorder="1" applyAlignment="1">
      <alignment horizontal="center" vertical="center" shrinkToFit="1"/>
    </xf>
    <xf numFmtId="179" fontId="6" fillId="8" borderId="25" xfId="3" applyNumberFormat="1" applyFont="1" applyFill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39" fillId="0" borderId="28" xfId="3" applyFont="1" applyBorder="1" applyAlignment="1">
      <alignment horizontal="center" vertical="center"/>
    </xf>
    <xf numFmtId="0" fontId="41" fillId="7" borderId="26" xfId="3" applyFont="1" applyFill="1" applyBorder="1" applyAlignment="1">
      <alignment vertical="center" wrapText="1" shrinkToFit="1"/>
    </xf>
    <xf numFmtId="0" fontId="6" fillId="0" borderId="26" xfId="3" applyFont="1" applyBorder="1" applyAlignment="1">
      <alignment horizontal="center" vertical="center" shrinkToFit="1"/>
    </xf>
    <xf numFmtId="179" fontId="6" fillId="8" borderId="26" xfId="3" applyNumberFormat="1" applyFont="1" applyFill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180" fontId="6" fillId="0" borderId="29" xfId="3" applyNumberFormat="1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0" fontId="29" fillId="8" borderId="26" xfId="3" applyFont="1" applyFill="1" applyBorder="1" applyAlignment="1">
      <alignment vertical="center" shrinkToFit="1"/>
    </xf>
    <xf numFmtId="181" fontId="6" fillId="0" borderId="29" xfId="3" applyNumberFormat="1" applyFont="1" applyBorder="1" applyAlignment="1">
      <alignment horizontal="center" vertical="center"/>
    </xf>
    <xf numFmtId="0" fontId="39" fillId="0" borderId="30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/>
    </xf>
    <xf numFmtId="0" fontId="34" fillId="0" borderId="26" xfId="3" applyFont="1" applyBorder="1" applyAlignment="1">
      <alignment horizontal="center" vertical="center"/>
    </xf>
    <xf numFmtId="182" fontId="6" fillId="0" borderId="32" xfId="3" applyNumberFormat="1" applyFont="1" applyBorder="1" applyAlignment="1">
      <alignment horizontal="center" vertical="center"/>
    </xf>
    <xf numFmtId="0" fontId="37" fillId="0" borderId="25" xfId="3" applyFont="1" applyBorder="1" applyAlignment="1">
      <alignment horizontal="center" vertical="center" shrinkToFit="1"/>
    </xf>
    <xf numFmtId="0" fontId="6" fillId="7" borderId="26" xfId="3" applyFont="1" applyFill="1" applyBorder="1" applyAlignment="1">
      <alignment vertical="center" wrapText="1" shrinkToFit="1"/>
    </xf>
    <xf numFmtId="0" fontId="42" fillId="0" borderId="0" xfId="3" applyFont="1">
      <alignment vertical="center"/>
    </xf>
    <xf numFmtId="0" fontId="35" fillId="0" borderId="25" xfId="3" quotePrefix="1" applyFont="1" applyBorder="1" applyAlignment="1">
      <alignment horizontal="center" vertical="center" shrinkToFit="1"/>
    </xf>
    <xf numFmtId="183" fontId="6" fillId="8" borderId="25" xfId="3" applyNumberFormat="1" applyFont="1" applyFill="1" applyBorder="1" applyAlignment="1">
      <alignment horizontal="center" vertical="center"/>
    </xf>
    <xf numFmtId="179" fontId="38" fillId="0" borderId="0" xfId="3" applyNumberFormat="1" applyFont="1">
      <alignment vertical="center"/>
    </xf>
    <xf numFmtId="0" fontId="37" fillId="0" borderId="31" xfId="3" applyFont="1" applyBorder="1" applyAlignment="1">
      <alignment horizontal="center" vertical="center" shrinkToFit="1"/>
    </xf>
    <xf numFmtId="0" fontId="6" fillId="7" borderId="31" xfId="3" applyFont="1" applyFill="1" applyBorder="1" applyAlignment="1">
      <alignment vertical="center" wrapText="1" shrinkToFit="1"/>
    </xf>
    <xf numFmtId="0" fontId="34" fillId="0" borderId="31" xfId="3" applyFont="1" applyBorder="1" applyAlignment="1">
      <alignment horizontal="center" vertical="center"/>
    </xf>
    <xf numFmtId="0" fontId="37" fillId="0" borderId="0" xfId="3" applyFont="1">
      <alignment vertical="center"/>
    </xf>
    <xf numFmtId="0" fontId="37" fillId="0" borderId="0" xfId="1" applyFont="1" applyAlignment="1">
      <alignment horizontal="center" vertical="center" shrinkToFit="1"/>
    </xf>
    <xf numFmtId="0" fontId="37" fillId="0" borderId="0" xfId="3" applyFont="1" applyAlignment="1">
      <alignment vertical="center" wrapText="1"/>
    </xf>
    <xf numFmtId="0" fontId="34" fillId="0" borderId="0" xfId="3" applyFont="1">
      <alignment vertical="center"/>
    </xf>
    <xf numFmtId="0" fontId="43" fillId="0" borderId="0" xfId="3" applyFont="1">
      <alignment vertical="center"/>
    </xf>
    <xf numFmtId="0" fontId="44" fillId="0" borderId="0" xfId="3" applyFont="1">
      <alignment vertical="center"/>
    </xf>
    <xf numFmtId="0" fontId="44" fillId="5" borderId="0" xfId="3" applyFont="1" applyFill="1">
      <alignment vertical="center"/>
    </xf>
    <xf numFmtId="0" fontId="37" fillId="0" borderId="25" xfId="3" applyFont="1" applyBorder="1" applyAlignment="1">
      <alignment horizontal="center" vertical="center" wrapText="1" shrinkToFit="1"/>
    </xf>
    <xf numFmtId="0" fontId="29" fillId="8" borderId="0" xfId="0" applyFont="1" applyFill="1" applyAlignment="1">
      <alignment vertical="center" wrapText="1"/>
    </xf>
    <xf numFmtId="0" fontId="37" fillId="0" borderId="31" xfId="3" applyFont="1" applyBorder="1" applyAlignment="1">
      <alignment horizontal="center" vertical="center" wrapText="1" shrinkToFit="1"/>
    </xf>
    <xf numFmtId="0" fontId="41" fillId="7" borderId="31" xfId="3" applyFont="1" applyFill="1" applyBorder="1" applyAlignment="1">
      <alignment vertical="center" wrapText="1" shrinkToFit="1"/>
    </xf>
    <xf numFmtId="0" fontId="6" fillId="0" borderId="5" xfId="3" applyFont="1" applyBorder="1">
      <alignment vertical="center"/>
    </xf>
    <xf numFmtId="0" fontId="26" fillId="0" borderId="0" xfId="1" applyFont="1" applyAlignment="1">
      <alignment horizontal="center" vertical="center"/>
    </xf>
    <xf numFmtId="0" fontId="49" fillId="0" borderId="0" xfId="1" applyFont="1" applyAlignment="1">
      <alignment horizontal="left" vertical="center"/>
    </xf>
    <xf numFmtId="176" fontId="20" fillId="0" borderId="9" xfId="2" applyNumberFormat="1" applyFont="1" applyBorder="1" applyAlignment="1">
      <alignment horizontal="center" vertical="center" shrinkToFit="1"/>
    </xf>
    <xf numFmtId="176" fontId="20" fillId="0" borderId="10" xfId="2" applyNumberFormat="1" applyFont="1" applyBorder="1" applyAlignment="1">
      <alignment horizontal="center" vertical="center" shrinkToFit="1"/>
    </xf>
    <xf numFmtId="176" fontId="20" fillId="0" borderId="11" xfId="2" applyNumberFormat="1" applyFont="1" applyBorder="1" applyAlignment="1">
      <alignment horizontal="center" vertical="center" shrinkToFit="1"/>
    </xf>
    <xf numFmtId="176" fontId="22" fillId="0" borderId="9" xfId="2" applyNumberFormat="1" applyFont="1" applyBorder="1" applyAlignment="1">
      <alignment horizontal="center" vertical="center" shrinkToFit="1"/>
    </xf>
    <xf numFmtId="176" fontId="22" fillId="0" borderId="10" xfId="2" applyNumberFormat="1" applyFont="1" applyBorder="1" applyAlignment="1">
      <alignment horizontal="center" vertical="center" shrinkToFit="1"/>
    </xf>
    <xf numFmtId="176" fontId="22" fillId="0" borderId="11" xfId="2" applyNumberFormat="1" applyFont="1" applyBorder="1" applyAlignment="1">
      <alignment horizontal="center" vertical="center" shrinkToFit="1"/>
    </xf>
    <xf numFmtId="0" fontId="24" fillId="0" borderId="0" xfId="2" applyFont="1" applyAlignment="1">
      <alignment horizontal="center" vertical="center" shrinkToFit="1"/>
    </xf>
    <xf numFmtId="0" fontId="25" fillId="0" borderId="0" xfId="2" applyFont="1" applyAlignment="1">
      <alignment horizontal="center" vertical="center" shrinkToFit="1"/>
    </xf>
    <xf numFmtId="0" fontId="19" fillId="3" borderId="7" xfId="3" applyFont="1" applyFill="1" applyBorder="1" applyAlignment="1">
      <alignment horizontal="center" vertical="center" shrinkToFit="1"/>
    </xf>
    <xf numFmtId="0" fontId="19" fillId="3" borderId="0" xfId="3" applyFont="1" applyFill="1" applyAlignment="1">
      <alignment horizontal="center" vertical="center" shrinkToFit="1"/>
    </xf>
    <xf numFmtId="0" fontId="19" fillId="3" borderId="8" xfId="3" applyFont="1" applyFill="1" applyBorder="1" applyAlignment="1">
      <alignment horizontal="center" vertical="center" shrinkToFit="1"/>
    </xf>
    <xf numFmtId="0" fontId="18" fillId="0" borderId="7" xfId="2" applyFont="1" applyBorder="1" applyAlignment="1">
      <alignment horizontal="center" vertical="center" shrinkToFit="1"/>
    </xf>
    <xf numFmtId="0" fontId="18" fillId="0" borderId="0" xfId="2" applyFont="1" applyAlignment="1">
      <alignment horizontal="center" vertical="center" shrinkToFit="1"/>
    </xf>
    <xf numFmtId="0" fontId="18" fillId="0" borderId="8" xfId="2" applyFont="1" applyBorder="1" applyAlignment="1">
      <alignment horizontal="center" vertical="center" shrinkToFit="1"/>
    </xf>
    <xf numFmtId="0" fontId="23" fillId="3" borderId="7" xfId="2" applyFont="1" applyFill="1" applyBorder="1" applyAlignment="1">
      <alignment horizontal="center" vertical="center" shrinkToFit="1"/>
    </xf>
    <xf numFmtId="0" fontId="18" fillId="3" borderId="0" xfId="2" applyFont="1" applyFill="1" applyAlignment="1">
      <alignment horizontal="center" vertical="center" shrinkToFit="1"/>
    </xf>
    <xf numFmtId="0" fontId="18" fillId="3" borderId="8" xfId="2" applyFont="1" applyFill="1" applyBorder="1" applyAlignment="1">
      <alignment horizontal="center" vertical="center" shrinkToFit="1"/>
    </xf>
    <xf numFmtId="0" fontId="45" fillId="3" borderId="7" xfId="2" applyFont="1" applyFill="1" applyBorder="1" applyAlignment="1">
      <alignment horizontal="center" vertical="center" shrinkToFit="1"/>
    </xf>
    <xf numFmtId="0" fontId="45" fillId="3" borderId="0" xfId="2" applyFont="1" applyFill="1" applyAlignment="1">
      <alignment horizontal="center" vertical="center" shrinkToFit="1"/>
    </xf>
    <xf numFmtId="0" fontId="45" fillId="3" borderId="8" xfId="2" applyFont="1" applyFill="1" applyBorder="1" applyAlignment="1">
      <alignment horizontal="center" vertical="center" shrinkToFit="1"/>
    </xf>
    <xf numFmtId="0" fontId="18" fillId="3" borderId="7" xfId="2" applyFont="1" applyFill="1" applyBorder="1" applyAlignment="1">
      <alignment horizontal="center" vertical="center" shrinkToFit="1"/>
    </xf>
    <xf numFmtId="0" fontId="16" fillId="0" borderId="7" xfId="3" applyFont="1" applyBorder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16" fillId="0" borderId="8" xfId="3" applyFont="1" applyBorder="1" applyAlignment="1">
      <alignment horizontal="center" vertical="center" shrinkToFit="1"/>
    </xf>
    <xf numFmtId="0" fontId="16" fillId="3" borderId="7" xfId="3" applyFont="1" applyFill="1" applyBorder="1" applyAlignment="1">
      <alignment horizontal="center" vertical="center" shrinkToFit="1"/>
    </xf>
    <xf numFmtId="0" fontId="16" fillId="3" borderId="0" xfId="3" applyFont="1" applyFill="1" applyAlignment="1">
      <alignment horizontal="center" vertical="center" shrinkToFit="1"/>
    </xf>
    <xf numFmtId="0" fontId="16" fillId="3" borderId="8" xfId="3" applyFont="1" applyFill="1" applyBorder="1" applyAlignment="1">
      <alignment horizontal="center" vertical="center" shrinkToFit="1"/>
    </xf>
    <xf numFmtId="0" fontId="16" fillId="3" borderId="4" xfId="1" applyFont="1" applyFill="1" applyBorder="1" applyAlignment="1">
      <alignment horizontal="center" vertical="center" shrinkToFit="1"/>
    </xf>
    <xf numFmtId="0" fontId="16" fillId="3" borderId="5" xfId="1" applyFont="1" applyFill="1" applyBorder="1" applyAlignment="1">
      <alignment horizontal="center" vertical="center" shrinkToFit="1"/>
    </xf>
    <xf numFmtId="0" fontId="16" fillId="3" borderId="6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17" fillId="4" borderId="7" xfId="3" applyFont="1" applyFill="1" applyBorder="1" applyAlignment="1">
      <alignment horizontal="center" vertical="center" shrinkToFit="1"/>
    </xf>
    <xf numFmtId="0" fontId="17" fillId="4" borderId="0" xfId="3" applyFont="1" applyFill="1" applyAlignment="1">
      <alignment horizontal="center" vertical="center" shrinkToFit="1"/>
    </xf>
    <xf numFmtId="0" fontId="17" fillId="4" borderId="8" xfId="3" applyFont="1" applyFill="1" applyBorder="1" applyAlignment="1">
      <alignment horizontal="center" vertical="center" shrinkToFit="1"/>
    </xf>
    <xf numFmtId="0" fontId="17" fillId="0" borderId="7" xfId="3" applyFont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17" fillId="0" borderId="8" xfId="3" applyFont="1" applyBorder="1" applyAlignment="1">
      <alignment horizontal="center" vertical="center" shrinkToFit="1"/>
    </xf>
    <xf numFmtId="176" fontId="15" fillId="2" borderId="1" xfId="0" applyNumberFormat="1" applyFont="1" applyFill="1" applyBorder="1" applyAlignment="1">
      <alignment horizontal="center" vertical="center" shrinkToFit="1"/>
    </xf>
    <xf numFmtId="176" fontId="15" fillId="2" borderId="2" xfId="0" applyNumberFormat="1" applyFont="1" applyFill="1" applyBorder="1" applyAlignment="1">
      <alignment horizontal="center" vertical="center" shrinkToFit="1"/>
    </xf>
    <xf numFmtId="176" fontId="15" fillId="2" borderId="3" xfId="0" applyNumberFormat="1" applyFont="1" applyFill="1" applyBorder="1" applyAlignment="1">
      <alignment horizontal="center" vertical="center" shrinkToFit="1"/>
    </xf>
    <xf numFmtId="0" fontId="50" fillId="0" borderId="7" xfId="3" applyFont="1" applyBorder="1" applyAlignment="1">
      <alignment horizontal="center" vertical="center" shrinkToFit="1"/>
    </xf>
    <xf numFmtId="0" fontId="50" fillId="0" borderId="0" xfId="3" applyFont="1" applyAlignment="1">
      <alignment horizontal="center" vertical="center" shrinkToFit="1"/>
    </xf>
    <xf numFmtId="0" fontId="50" fillId="0" borderId="8" xfId="3" applyFont="1" applyBorder="1" applyAlignment="1">
      <alignment horizontal="center" vertical="center" shrinkToFit="1"/>
    </xf>
    <xf numFmtId="176" fontId="20" fillId="3" borderId="9" xfId="2" applyNumberFormat="1" applyFont="1" applyFill="1" applyBorder="1" applyAlignment="1">
      <alignment horizontal="center" vertical="center" shrinkToFit="1"/>
    </xf>
    <xf numFmtId="176" fontId="20" fillId="3" borderId="10" xfId="2" applyNumberFormat="1" applyFont="1" applyFill="1" applyBorder="1" applyAlignment="1">
      <alignment horizontal="center" vertical="center" shrinkToFit="1"/>
    </xf>
    <xf numFmtId="176" fontId="20" fillId="3" borderId="11" xfId="2" applyNumberFormat="1" applyFont="1" applyFill="1" applyBorder="1" applyAlignment="1">
      <alignment horizontal="center" vertical="center" shrinkToFit="1"/>
    </xf>
    <xf numFmtId="176" fontId="20" fillId="0" borderId="18" xfId="2" applyNumberFormat="1" applyFont="1" applyBorder="1" applyAlignment="1">
      <alignment horizontal="center" vertical="center" shrinkToFit="1"/>
    </xf>
    <xf numFmtId="176" fontId="20" fillId="0" borderId="19" xfId="2" applyNumberFormat="1" applyFont="1" applyBorder="1" applyAlignment="1">
      <alignment horizontal="center" vertical="center" shrinkToFit="1"/>
    </xf>
    <xf numFmtId="176" fontId="20" fillId="0" borderId="20" xfId="2" applyNumberFormat="1" applyFont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center" vertical="center" shrinkToFit="1"/>
    </xf>
    <xf numFmtId="176" fontId="13" fillId="2" borderId="2" xfId="0" applyNumberFormat="1" applyFont="1" applyFill="1" applyBorder="1" applyAlignment="1">
      <alignment horizontal="center" vertical="center" shrinkToFit="1"/>
    </xf>
    <xf numFmtId="176" fontId="13" fillId="2" borderId="3" xfId="0" applyNumberFormat="1" applyFont="1" applyFill="1" applyBorder="1" applyAlignment="1">
      <alignment horizontal="center" vertical="center" shrinkToFit="1"/>
    </xf>
    <xf numFmtId="0" fontId="47" fillId="3" borderId="7" xfId="2" quotePrefix="1" applyFont="1" applyFill="1" applyBorder="1" applyAlignment="1">
      <alignment horizontal="center" vertical="center" shrinkToFit="1"/>
    </xf>
    <xf numFmtId="0" fontId="18" fillId="3" borderId="7" xfId="2" quotePrefix="1" applyFont="1" applyFill="1" applyBorder="1" applyAlignment="1">
      <alignment horizontal="center" vertical="center" shrinkToFit="1"/>
    </xf>
    <xf numFmtId="0" fontId="16" fillId="0" borderId="7" xfId="3" quotePrefix="1" applyFont="1" applyBorder="1" applyAlignment="1">
      <alignment horizontal="center" vertical="center" shrinkToFit="1"/>
    </xf>
    <xf numFmtId="0" fontId="4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28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2" fillId="0" borderId="0" xfId="3" applyFont="1" applyAlignment="1">
      <alignment horizontal="left" vertical="center"/>
    </xf>
  </cellXfs>
  <cellStyles count="4">
    <cellStyle name="一般" xfId="0" builtinId="0"/>
    <cellStyle name="一般 2 3" xfId="3" xr:uid="{73E23D88-4588-428E-8E7E-E041738DD233}"/>
    <cellStyle name="一般 5" xfId="1" xr:uid="{0E6E7B1D-465B-412E-BD29-D70500747D59}"/>
    <cellStyle name="一般_99年11月-中港高中" xfId="2" xr:uid="{A30B445F-C5DF-4F1E-BCAB-30599FB58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microsoft.com/office/2007/relationships/hdphoto" Target="../media/hdphoto4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11" Type="http://schemas.openxmlformats.org/officeDocument/2006/relationships/image" Target="../media/image8.png"/><Relationship Id="rId5" Type="http://schemas.openxmlformats.org/officeDocument/2006/relationships/image" Target="../media/image5.png"/><Relationship Id="rId10" Type="http://schemas.microsoft.com/office/2007/relationships/hdphoto" Target="../media/hdphoto3.wdp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513829</xdr:colOff>
      <xdr:row>0</xdr:row>
      <xdr:rowOff>87312</xdr:rowOff>
    </xdr:from>
    <xdr:ext cx="13933214" cy="3025825"/>
    <xdr:sp macro="" textlink="">
      <xdr:nvSpPr>
        <xdr:cNvPr id="2" name="矩形 51">
          <a:extLst>
            <a:ext uri="{FF2B5EF4-FFF2-40B4-BE49-F238E27FC236}">
              <a16:creationId xmlns:a16="http://schemas.microsoft.com/office/drawing/2014/main" id="{70DC5B3D-830F-49D7-BF5E-797E7B54F5F7}"/>
            </a:ext>
          </a:extLst>
        </xdr:cNvPr>
        <xdr:cNvSpPr/>
      </xdr:nvSpPr>
      <xdr:spPr>
        <a:xfrm>
          <a:off x="2523604" y="87312"/>
          <a:ext cx="13933214" cy="30258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zh-TW" altLang="en-US" sz="1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文鼎ＰＯ" panose="020B0609010101010101" pitchFamily="49" charset="-120"/>
              <a:ea typeface="文鼎ＰＯ" panose="020B0609010101010101" pitchFamily="49" charset="-120"/>
              <a:cs typeface="文鼎ＰＯ" panose="020B0609010101010101" pitchFamily="49" charset="-120"/>
            </a:rPr>
            <a:t>侑芳食品廠</a:t>
          </a:r>
        </a:p>
      </xdr:txBody>
    </xdr:sp>
    <xdr:clientData/>
  </xdr:oneCellAnchor>
  <xdr:twoCellAnchor>
    <xdr:from>
      <xdr:col>16</xdr:col>
      <xdr:colOff>461962</xdr:colOff>
      <xdr:row>0</xdr:row>
      <xdr:rowOff>466725</xdr:rowOff>
    </xdr:from>
    <xdr:to>
      <xdr:col>19</xdr:col>
      <xdr:colOff>95249</xdr:colOff>
      <xdr:row>2</xdr:row>
      <xdr:rowOff>19050</xdr:rowOff>
    </xdr:to>
    <xdr:pic>
      <xdr:nvPicPr>
        <xdr:cNvPr id="3" name="Picture 938">
          <a:extLst>
            <a:ext uri="{FF2B5EF4-FFF2-40B4-BE49-F238E27FC236}">
              <a16:creationId xmlns:a16="http://schemas.microsoft.com/office/drawing/2014/main" id="{72C433F6-9253-4C10-9463-183B6B7EC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7362" y="466725"/>
          <a:ext cx="2738437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33338</xdr:colOff>
      <xdr:row>0</xdr:row>
      <xdr:rowOff>466725</xdr:rowOff>
    </xdr:from>
    <xdr:to>
      <xdr:col>2</xdr:col>
      <xdr:colOff>842963</xdr:colOff>
      <xdr:row>1</xdr:row>
      <xdr:rowOff>2704747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FEE975B-2EB2-4100-A46A-2DB18284A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8" y="466725"/>
          <a:ext cx="2833688" cy="2738085"/>
        </a:xfrm>
        <a:prstGeom prst="rect">
          <a:avLst/>
        </a:prstGeom>
      </xdr:spPr>
    </xdr:pic>
    <xdr:clientData/>
  </xdr:twoCellAnchor>
  <xdr:twoCellAnchor editAs="oneCell">
    <xdr:from>
      <xdr:col>16</xdr:col>
      <xdr:colOff>1</xdr:colOff>
      <xdr:row>25</xdr:row>
      <xdr:rowOff>57150</xdr:rowOff>
    </xdr:from>
    <xdr:to>
      <xdr:col>20</xdr:col>
      <xdr:colOff>0</xdr:colOff>
      <xdr:row>34</xdr:row>
      <xdr:rowOff>0</xdr:rowOff>
    </xdr:to>
    <xdr:pic>
      <xdr:nvPicPr>
        <xdr:cNvPr id="5" name="圖片 4" descr="228和平紀念日| 趣味圖卡| M傳媒｜賣厝阿明News｜買房知識新聞媒體">
          <a:extLst>
            <a:ext uri="{FF2B5EF4-FFF2-40B4-BE49-F238E27FC236}">
              <a16:creationId xmlns:a16="http://schemas.microsoft.com/office/drawing/2014/main" id="{13C16B39-1B91-4C1A-96CB-82D9B441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26" y="18630900"/>
          <a:ext cx="3643312" cy="589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23811</xdr:rowOff>
    </xdr:from>
    <xdr:to>
      <xdr:col>4</xdr:col>
      <xdr:colOff>5715</xdr:colOff>
      <xdr:row>14</xdr:row>
      <xdr:rowOff>-1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65D6BDA3-1D5D-4816-B53A-115713B17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929186"/>
          <a:ext cx="3982403" cy="6619876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2</xdr:row>
      <xdr:rowOff>690667</xdr:rowOff>
    </xdr:from>
    <xdr:to>
      <xdr:col>16</xdr:col>
      <xdr:colOff>371657</xdr:colOff>
      <xdr:row>5</xdr:row>
      <xdr:rowOff>30635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93929B8B-FC73-438F-A643-1113EF3C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5373350" y="4014892"/>
          <a:ext cx="1533707" cy="163073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23813</xdr:colOff>
      <xdr:row>1</xdr:row>
      <xdr:rowOff>2452686</xdr:rowOff>
    </xdr:from>
    <xdr:to>
      <xdr:col>1</xdr:col>
      <xdr:colOff>586863</xdr:colOff>
      <xdr:row>3</xdr:row>
      <xdr:rowOff>395935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219BAD04-1860-45AF-9720-D8D24CE5B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3813" y="2952749"/>
          <a:ext cx="1682238" cy="1586561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8</xdr:row>
      <xdr:rowOff>209550</xdr:rowOff>
    </xdr:from>
    <xdr:to>
      <xdr:col>22</xdr:col>
      <xdr:colOff>409575</xdr:colOff>
      <xdr:row>10</xdr:row>
      <xdr:rowOff>386150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5956B32C-41C5-411B-9652-1276886C7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9816763" y="8186738"/>
          <a:ext cx="2476500" cy="141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823912</xdr:colOff>
      <xdr:row>12</xdr:row>
      <xdr:rowOff>247650</xdr:rowOff>
    </xdr:from>
    <xdr:to>
      <xdr:col>8</xdr:col>
      <xdr:colOff>617083</xdr:colOff>
      <xdr:row>16</xdr:row>
      <xdr:rowOff>76201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D5A068D3-45A4-45EC-BC42-CAFD24779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05637" y="29956125"/>
          <a:ext cx="1707696" cy="1685925"/>
        </a:xfrm>
        <a:prstGeom prst="rect">
          <a:avLst/>
        </a:prstGeom>
      </xdr:spPr>
    </xdr:pic>
    <xdr:clientData/>
  </xdr:twoCellAnchor>
  <xdr:twoCellAnchor editAs="oneCell">
    <xdr:from>
      <xdr:col>6</xdr:col>
      <xdr:colOff>971550</xdr:colOff>
      <xdr:row>22</xdr:row>
      <xdr:rowOff>57150</xdr:rowOff>
    </xdr:from>
    <xdr:to>
      <xdr:col>8</xdr:col>
      <xdr:colOff>600257</xdr:colOff>
      <xdr:row>25</xdr:row>
      <xdr:rowOff>563931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3E161443-F71B-43F9-9F39-4DBA36CAE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153275" y="35833050"/>
          <a:ext cx="1543232" cy="16307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11.1\11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菜單(葷)"/>
      <sheetName val="第1周"/>
      <sheetName val="第2周"/>
      <sheetName val="第3周"/>
      <sheetName val="第4周"/>
      <sheetName val="第5周"/>
    </sheetNames>
    <sheetDataSet>
      <sheetData sheetId="0">
        <row r="3">
          <cell r="E3" t="str">
            <v>110年2月份 菜單</v>
          </cell>
        </row>
        <row r="4">
          <cell r="A4" t="str">
            <v>星期一</v>
          </cell>
          <cell r="E4" t="str">
            <v>星期二</v>
          </cell>
          <cell r="M4" t="str">
            <v>星期四</v>
          </cell>
          <cell r="Q4" t="str">
            <v>星期五</v>
          </cell>
        </row>
      </sheetData>
      <sheetData sheetId="1">
        <row r="38">
          <cell r="F38">
            <v>29.499999999999996</v>
          </cell>
        </row>
      </sheetData>
      <sheetData sheetId="2">
        <row r="1">
          <cell r="F1">
            <v>0</v>
          </cell>
        </row>
        <row r="38">
          <cell r="F38">
            <v>30.400000000000002</v>
          </cell>
        </row>
      </sheetData>
      <sheetData sheetId="3">
        <row r="38">
          <cell r="G38">
            <v>23.5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CC37C-BCBF-4848-B3D7-EF00081C77D6}">
  <sheetPr>
    <pageSetUpPr fitToPage="1"/>
  </sheetPr>
  <dimension ref="A1:X38"/>
  <sheetViews>
    <sheetView tabSelected="1" zoomScale="40" zoomScaleNormal="40" workbookViewId="0">
      <selection activeCell="A37" sqref="A37:Q37"/>
    </sheetView>
  </sheetViews>
  <sheetFormatPr defaultColWidth="9" defaultRowHeight="16.5"/>
  <cols>
    <col min="1" max="1" width="14.625" style="1" customWidth="1"/>
    <col min="2" max="2" width="11.75" style="1" customWidth="1"/>
    <col min="3" max="3" width="14.625" style="1" customWidth="1"/>
    <col min="4" max="4" width="10.875" style="1" customWidth="1"/>
    <col min="5" max="7" width="14.625" style="1" customWidth="1"/>
    <col min="8" max="8" width="10.5" style="1" customWidth="1"/>
    <col min="9" max="11" width="14.625" style="1" customWidth="1"/>
    <col min="12" max="12" width="9.625" style="1" customWidth="1"/>
    <col min="13" max="13" width="14.625" style="1" customWidth="1"/>
    <col min="14" max="14" width="18.125" style="1" customWidth="1"/>
    <col min="15" max="15" width="14.625" style="1" customWidth="1"/>
    <col min="16" max="16" width="9.875" style="1" customWidth="1"/>
    <col min="17" max="17" width="14.625" style="1" customWidth="1"/>
    <col min="18" max="18" width="11.5" style="1" customWidth="1"/>
    <col min="19" max="19" width="14.625" style="1" customWidth="1"/>
    <col min="20" max="20" width="7" style="1" customWidth="1"/>
    <col min="21" max="21" width="12.125" style="1" customWidth="1"/>
    <col min="22" max="23" width="9" style="1"/>
    <col min="24" max="24" width="17.375" style="1" customWidth="1"/>
    <col min="25" max="16384" width="9" style="1"/>
  </cols>
  <sheetData>
    <row r="1" spans="1:24" ht="40.15" customHeight="1"/>
    <row r="2" spans="1:24" ht="222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2"/>
      <c r="P2" s="2"/>
      <c r="Q2" s="3"/>
      <c r="R2" s="3" t="s">
        <v>0</v>
      </c>
      <c r="S2" s="4"/>
      <c r="T2" s="4"/>
    </row>
    <row r="3" spans="1:24" s="8" customFormat="1" ht="66" customHeight="1" thickBot="1">
      <c r="A3" s="5"/>
      <c r="B3" s="5"/>
      <c r="C3" s="5"/>
      <c r="D3" s="5"/>
      <c r="E3" s="143" t="s">
        <v>207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6" t="s">
        <v>1</v>
      </c>
      <c r="R3" s="7"/>
      <c r="S3" s="7"/>
      <c r="W3" s="8" t="s">
        <v>2</v>
      </c>
    </row>
    <row r="4" spans="1:24" s="9" customFormat="1" ht="60.6" customHeight="1" thickBot="1">
      <c r="A4" s="144" t="s">
        <v>3</v>
      </c>
      <c r="B4" s="145"/>
      <c r="C4" s="145"/>
      <c r="D4" s="146"/>
      <c r="E4" s="144" t="s">
        <v>4</v>
      </c>
      <c r="F4" s="145"/>
      <c r="G4" s="145"/>
      <c r="H4" s="146"/>
      <c r="I4" s="144" t="s">
        <v>5</v>
      </c>
      <c r="J4" s="145"/>
      <c r="K4" s="145"/>
      <c r="L4" s="146"/>
      <c r="M4" s="144" t="s">
        <v>6</v>
      </c>
      <c r="N4" s="145"/>
      <c r="O4" s="145"/>
      <c r="P4" s="146"/>
      <c r="Q4" s="144" t="s">
        <v>7</v>
      </c>
      <c r="R4" s="145"/>
      <c r="S4" s="145"/>
      <c r="T4" s="146"/>
    </row>
    <row r="5" spans="1:24" s="9" customFormat="1" ht="54.95" customHeight="1" thickBot="1">
      <c r="A5" s="124"/>
      <c r="B5" s="125"/>
      <c r="C5" s="125"/>
      <c r="D5" s="126"/>
      <c r="E5" s="124">
        <v>45333</v>
      </c>
      <c r="F5" s="125"/>
      <c r="G5" s="125"/>
      <c r="H5" s="126"/>
      <c r="I5" s="124">
        <v>45334</v>
      </c>
      <c r="J5" s="125"/>
      <c r="K5" s="125"/>
      <c r="L5" s="126"/>
      <c r="M5" s="124">
        <v>45335</v>
      </c>
      <c r="N5" s="125"/>
      <c r="O5" s="125"/>
      <c r="P5" s="126"/>
      <c r="Q5" s="124">
        <v>45336</v>
      </c>
      <c r="R5" s="125"/>
      <c r="S5" s="125"/>
      <c r="T5" s="126"/>
      <c r="U5" s="10"/>
    </row>
    <row r="6" spans="1:24" s="9" customFormat="1" ht="60" customHeight="1">
      <c r="A6" s="112"/>
      <c r="B6" s="113"/>
      <c r="C6" s="113"/>
      <c r="D6" s="114"/>
      <c r="E6" s="115" t="s">
        <v>24</v>
      </c>
      <c r="F6" s="116"/>
      <c r="G6" s="116"/>
      <c r="H6" s="117"/>
      <c r="I6" s="115" t="s">
        <v>25</v>
      </c>
      <c r="J6" s="116"/>
      <c r="K6" s="116"/>
      <c r="L6" s="117"/>
      <c r="M6" s="112" t="s">
        <v>24</v>
      </c>
      <c r="N6" s="113"/>
      <c r="O6" s="113"/>
      <c r="P6" s="114"/>
      <c r="Q6" s="115" t="s">
        <v>14</v>
      </c>
      <c r="R6" s="116"/>
      <c r="S6" s="116"/>
      <c r="T6" s="117"/>
    </row>
    <row r="7" spans="1:24" s="9" customFormat="1" ht="80.099999999999994" customHeight="1">
      <c r="A7" s="121"/>
      <c r="B7" s="122"/>
      <c r="C7" s="122"/>
      <c r="D7" s="123"/>
      <c r="E7" s="118" t="s">
        <v>26</v>
      </c>
      <c r="F7" s="119"/>
      <c r="G7" s="119"/>
      <c r="H7" s="120"/>
      <c r="I7" s="118" t="s">
        <v>27</v>
      </c>
      <c r="J7" s="119"/>
      <c r="K7" s="119"/>
      <c r="L7" s="120"/>
      <c r="M7" s="118" t="s">
        <v>28</v>
      </c>
      <c r="N7" s="119"/>
      <c r="O7" s="119"/>
      <c r="P7" s="120"/>
      <c r="Q7" s="118" t="s">
        <v>29</v>
      </c>
      <c r="R7" s="119"/>
      <c r="S7" s="119"/>
      <c r="T7" s="120"/>
    </row>
    <row r="8" spans="1:24" s="9" customFormat="1" ht="81.75" customHeight="1">
      <c r="A8" s="96"/>
      <c r="B8" s="97"/>
      <c r="C8" s="97"/>
      <c r="D8" s="98"/>
      <c r="E8" s="139" t="s">
        <v>213</v>
      </c>
      <c r="F8" s="100"/>
      <c r="G8" s="100"/>
      <c r="H8" s="101"/>
      <c r="I8" s="102" t="s">
        <v>30</v>
      </c>
      <c r="J8" s="103"/>
      <c r="K8" s="103"/>
      <c r="L8" s="104"/>
      <c r="M8" s="140" t="s">
        <v>208</v>
      </c>
      <c r="N8" s="100"/>
      <c r="O8" s="100"/>
      <c r="P8" s="101"/>
      <c r="Q8" s="105" t="s">
        <v>209</v>
      </c>
      <c r="R8" s="100"/>
      <c r="S8" s="100"/>
      <c r="T8" s="101"/>
      <c r="V8" s="9" t="s">
        <v>31</v>
      </c>
    </row>
    <row r="9" spans="1:24" s="9" customFormat="1" ht="50.1" customHeight="1">
      <c r="A9" s="106"/>
      <c r="B9" s="107"/>
      <c r="C9" s="107"/>
      <c r="D9" s="108"/>
      <c r="E9" s="141" t="s">
        <v>32</v>
      </c>
      <c r="F9" s="107"/>
      <c r="G9" s="107"/>
      <c r="H9" s="108"/>
      <c r="I9" s="109" t="s">
        <v>33</v>
      </c>
      <c r="J9" s="110"/>
      <c r="K9" s="110"/>
      <c r="L9" s="111"/>
      <c r="M9" s="109" t="s">
        <v>17</v>
      </c>
      <c r="N9" s="110"/>
      <c r="O9" s="110"/>
      <c r="P9" s="111"/>
      <c r="Q9" s="109" t="s">
        <v>18</v>
      </c>
      <c r="R9" s="110"/>
      <c r="S9" s="110"/>
      <c r="T9" s="111"/>
    </row>
    <row r="10" spans="1:24" s="9" customFormat="1" ht="50.1" customHeight="1">
      <c r="A10" s="93"/>
      <c r="B10" s="94"/>
      <c r="C10" s="94"/>
      <c r="D10" s="95"/>
      <c r="E10" s="93" t="s">
        <v>9</v>
      </c>
      <c r="F10" s="94"/>
      <c r="G10" s="94"/>
      <c r="H10" s="95"/>
      <c r="I10" s="93" t="s">
        <v>9</v>
      </c>
      <c r="J10" s="94"/>
      <c r="K10" s="94"/>
      <c r="L10" s="95"/>
      <c r="M10" s="93" t="s">
        <v>9</v>
      </c>
      <c r="N10" s="94"/>
      <c r="O10" s="94"/>
      <c r="P10" s="95"/>
      <c r="Q10" s="93" t="s">
        <v>9</v>
      </c>
      <c r="R10" s="94"/>
      <c r="S10" s="94"/>
      <c r="T10" s="95"/>
    </row>
    <row r="11" spans="1:24" s="9" customFormat="1" ht="50.1" customHeight="1">
      <c r="A11" s="11"/>
      <c r="B11" s="12"/>
      <c r="C11" s="12"/>
      <c r="D11" s="13"/>
      <c r="E11" s="93" t="s">
        <v>19</v>
      </c>
      <c r="F11" s="94"/>
      <c r="G11" s="94"/>
      <c r="H11" s="95"/>
      <c r="I11" s="11"/>
      <c r="J11" s="12"/>
      <c r="K11" s="12"/>
      <c r="L11" s="13"/>
      <c r="M11" s="11"/>
      <c r="N11" s="12"/>
      <c r="O11" s="12"/>
      <c r="P11" s="13"/>
      <c r="Q11" s="11"/>
      <c r="R11" s="12"/>
      <c r="S11" s="12"/>
      <c r="T11" s="13"/>
    </row>
    <row r="12" spans="1:24" s="9" customFormat="1" ht="50.1" customHeight="1">
      <c r="A12" s="85"/>
      <c r="B12" s="86"/>
      <c r="C12" s="86"/>
      <c r="D12" s="87"/>
      <c r="E12" s="85" t="s">
        <v>34</v>
      </c>
      <c r="F12" s="86"/>
      <c r="G12" s="86"/>
      <c r="H12" s="87"/>
      <c r="I12" s="88" t="s">
        <v>35</v>
      </c>
      <c r="J12" s="89"/>
      <c r="K12" s="89"/>
      <c r="L12" s="90"/>
      <c r="M12" s="130" t="s">
        <v>20</v>
      </c>
      <c r="N12" s="131"/>
      <c r="O12" s="131"/>
      <c r="P12" s="132"/>
      <c r="Q12" s="133" t="s">
        <v>36</v>
      </c>
      <c r="R12" s="134"/>
      <c r="S12" s="134"/>
      <c r="T12" s="135"/>
    </row>
    <row r="13" spans="1:24" s="9" customFormat="1" ht="26.1" customHeight="1">
      <c r="A13" s="14" t="s">
        <v>10</v>
      </c>
      <c r="B13" s="15"/>
      <c r="C13" s="16" t="s">
        <v>11</v>
      </c>
      <c r="D13" s="17"/>
      <c r="E13" s="14" t="s">
        <v>10</v>
      </c>
      <c r="F13" s="15">
        <v>746</v>
      </c>
      <c r="G13" s="16" t="s">
        <v>11</v>
      </c>
      <c r="H13" s="17">
        <v>24</v>
      </c>
      <c r="I13" s="14" t="s">
        <v>10</v>
      </c>
      <c r="J13" s="15">
        <v>741</v>
      </c>
      <c r="K13" s="16" t="s">
        <v>11</v>
      </c>
      <c r="L13" s="17">
        <v>25</v>
      </c>
      <c r="M13" s="14" t="s">
        <v>10</v>
      </c>
      <c r="N13" s="15">
        <v>725</v>
      </c>
      <c r="O13" s="16" t="s">
        <v>11</v>
      </c>
      <c r="P13" s="17">
        <v>24</v>
      </c>
      <c r="Q13" s="14" t="s">
        <v>10</v>
      </c>
      <c r="R13" s="15">
        <v>710</v>
      </c>
      <c r="S13" s="16" t="s">
        <v>11</v>
      </c>
      <c r="T13" s="17">
        <v>24</v>
      </c>
    </row>
    <row r="14" spans="1:24" s="9" customFormat="1" ht="26.1" customHeight="1" thickBot="1">
      <c r="A14" s="18" t="s">
        <v>12</v>
      </c>
      <c r="B14" s="19"/>
      <c r="C14" s="20" t="s">
        <v>13</v>
      </c>
      <c r="D14" s="21"/>
      <c r="E14" s="18" t="s">
        <v>12</v>
      </c>
      <c r="F14" s="19">
        <v>101</v>
      </c>
      <c r="G14" s="20" t="s">
        <v>13</v>
      </c>
      <c r="H14" s="21">
        <v>32</v>
      </c>
      <c r="I14" s="18" t="s">
        <v>12</v>
      </c>
      <c r="J14" s="19">
        <v>98</v>
      </c>
      <c r="K14" s="20" t="s">
        <v>13</v>
      </c>
      <c r="L14" s="21">
        <v>31</v>
      </c>
      <c r="M14" s="18" t="s">
        <v>12</v>
      </c>
      <c r="N14" s="19">
        <v>98</v>
      </c>
      <c r="O14" s="20" t="s">
        <v>13</v>
      </c>
      <c r="P14" s="21">
        <v>30</v>
      </c>
      <c r="Q14" s="18" t="s">
        <v>12</v>
      </c>
      <c r="R14" s="19">
        <v>93</v>
      </c>
      <c r="S14" s="20" t="s">
        <v>13</v>
      </c>
      <c r="T14" s="21">
        <v>30</v>
      </c>
    </row>
    <row r="15" spans="1:24" s="9" customFormat="1" ht="44.25" customHeight="1" thickBot="1">
      <c r="A15" s="136">
        <v>45339</v>
      </c>
      <c r="B15" s="137"/>
      <c r="C15" s="137"/>
      <c r="D15" s="138"/>
      <c r="E15" s="136">
        <v>45340</v>
      </c>
      <c r="F15" s="137"/>
      <c r="G15" s="137"/>
      <c r="H15" s="138"/>
      <c r="I15" s="136">
        <v>45341</v>
      </c>
      <c r="J15" s="137"/>
      <c r="K15" s="137"/>
      <c r="L15" s="138"/>
      <c r="M15" s="136">
        <v>45342</v>
      </c>
      <c r="N15" s="137"/>
      <c r="O15" s="137"/>
      <c r="P15" s="138"/>
      <c r="Q15" s="136">
        <v>45343</v>
      </c>
      <c r="R15" s="137"/>
      <c r="S15" s="137"/>
      <c r="T15" s="138"/>
    </row>
    <row r="16" spans="1:24" ht="51">
      <c r="A16" s="112" t="s">
        <v>37</v>
      </c>
      <c r="B16" s="113"/>
      <c r="C16" s="113"/>
      <c r="D16" s="114"/>
      <c r="E16" s="115" t="s">
        <v>24</v>
      </c>
      <c r="F16" s="116"/>
      <c r="G16" s="116"/>
      <c r="H16" s="117"/>
      <c r="I16" s="112" t="s">
        <v>38</v>
      </c>
      <c r="J16" s="113"/>
      <c r="K16" s="113"/>
      <c r="L16" s="114"/>
      <c r="M16" s="115" t="s">
        <v>24</v>
      </c>
      <c r="N16" s="116"/>
      <c r="O16" s="116"/>
      <c r="P16" s="117"/>
      <c r="Q16" s="115" t="s">
        <v>15</v>
      </c>
      <c r="R16" s="116"/>
      <c r="S16" s="116"/>
      <c r="T16" s="117"/>
      <c r="X16"/>
    </row>
    <row r="17" spans="1:20" ht="76.5">
      <c r="A17" s="118" t="s">
        <v>39</v>
      </c>
      <c r="B17" s="119"/>
      <c r="C17" s="119"/>
      <c r="D17" s="120"/>
      <c r="E17" s="118" t="s">
        <v>40</v>
      </c>
      <c r="F17" s="119"/>
      <c r="G17" s="119"/>
      <c r="H17" s="120"/>
      <c r="I17" s="118" t="s">
        <v>41</v>
      </c>
      <c r="J17" s="119"/>
      <c r="K17" s="119"/>
      <c r="L17" s="120"/>
      <c r="M17" s="118" t="s">
        <v>16</v>
      </c>
      <c r="N17" s="119"/>
      <c r="O17" s="119"/>
      <c r="P17" s="120"/>
      <c r="Q17" s="118" t="s">
        <v>42</v>
      </c>
      <c r="R17" s="119"/>
      <c r="S17" s="119"/>
      <c r="T17" s="120"/>
    </row>
    <row r="18" spans="1:20" ht="89.25" customHeight="1">
      <c r="A18" s="105" t="s">
        <v>214</v>
      </c>
      <c r="B18" s="100"/>
      <c r="C18" s="100"/>
      <c r="D18" s="101"/>
      <c r="E18" s="105" t="s">
        <v>211</v>
      </c>
      <c r="F18" s="100"/>
      <c r="G18" s="100"/>
      <c r="H18" s="101"/>
      <c r="I18" s="102" t="s">
        <v>43</v>
      </c>
      <c r="J18" s="103"/>
      <c r="K18" s="103"/>
      <c r="L18" s="104"/>
      <c r="M18" s="105" t="s">
        <v>215</v>
      </c>
      <c r="N18" s="100"/>
      <c r="O18" s="100"/>
      <c r="P18" s="101"/>
      <c r="Q18" s="96" t="s">
        <v>210</v>
      </c>
      <c r="R18" s="97"/>
      <c r="S18" s="97"/>
      <c r="T18" s="98"/>
    </row>
    <row r="19" spans="1:20" ht="51">
      <c r="A19" s="109" t="s">
        <v>44</v>
      </c>
      <c r="B19" s="110"/>
      <c r="C19" s="110"/>
      <c r="D19" s="111"/>
      <c r="E19" s="109" t="s">
        <v>45</v>
      </c>
      <c r="F19" s="110"/>
      <c r="G19" s="110"/>
      <c r="H19" s="111"/>
      <c r="I19" s="109" t="s">
        <v>46</v>
      </c>
      <c r="J19" s="110"/>
      <c r="K19" s="110"/>
      <c r="L19" s="111"/>
      <c r="M19" s="106" t="s">
        <v>47</v>
      </c>
      <c r="N19" s="107"/>
      <c r="O19" s="107"/>
      <c r="P19" s="108"/>
      <c r="Q19" s="127" t="s">
        <v>48</v>
      </c>
      <c r="R19" s="128"/>
      <c r="S19" s="128"/>
      <c r="T19" s="129"/>
    </row>
    <row r="20" spans="1:20" ht="51">
      <c r="A20" s="93" t="s">
        <v>9</v>
      </c>
      <c r="B20" s="94"/>
      <c r="C20" s="94"/>
      <c r="D20" s="95"/>
      <c r="E20" s="93" t="s">
        <v>9</v>
      </c>
      <c r="F20" s="94"/>
      <c r="G20" s="94"/>
      <c r="H20" s="95"/>
      <c r="I20" s="93" t="s">
        <v>9</v>
      </c>
      <c r="J20" s="94"/>
      <c r="K20" s="94"/>
      <c r="L20" s="95"/>
      <c r="M20" s="93" t="s">
        <v>9</v>
      </c>
      <c r="N20" s="94"/>
      <c r="O20" s="94"/>
      <c r="P20" s="95"/>
      <c r="Q20" s="93" t="s">
        <v>9</v>
      </c>
      <c r="R20" s="94"/>
      <c r="S20" s="94"/>
      <c r="T20" s="95"/>
    </row>
    <row r="21" spans="1:20" ht="51">
      <c r="A21" s="11"/>
      <c r="B21" s="12"/>
      <c r="C21" s="12"/>
      <c r="D21" s="13"/>
      <c r="E21" s="93" t="s">
        <v>19</v>
      </c>
      <c r="F21" s="94"/>
      <c r="G21" s="94"/>
      <c r="H21" s="95"/>
      <c r="I21" s="11"/>
      <c r="J21" s="12"/>
      <c r="K21" s="12"/>
      <c r="L21" s="13"/>
      <c r="M21" s="11"/>
      <c r="N21" s="12"/>
      <c r="O21" s="12"/>
      <c r="P21" s="13"/>
      <c r="Q21" s="11"/>
      <c r="R21" s="12"/>
      <c r="S21" s="12"/>
      <c r="T21" s="13"/>
    </row>
    <row r="22" spans="1:20" ht="51">
      <c r="A22" s="85" t="s">
        <v>21</v>
      </c>
      <c r="B22" s="86"/>
      <c r="C22" s="86"/>
      <c r="D22" s="87"/>
      <c r="E22" s="85" t="s">
        <v>22</v>
      </c>
      <c r="F22" s="86"/>
      <c r="G22" s="86"/>
      <c r="H22" s="87"/>
      <c r="I22" s="88" t="s">
        <v>49</v>
      </c>
      <c r="J22" s="89"/>
      <c r="K22" s="89"/>
      <c r="L22" s="90"/>
      <c r="M22" s="85" t="s">
        <v>50</v>
      </c>
      <c r="N22" s="86"/>
      <c r="O22" s="86"/>
      <c r="P22" s="87"/>
      <c r="Q22" s="85" t="s">
        <v>51</v>
      </c>
      <c r="R22" s="86"/>
      <c r="S22" s="86"/>
      <c r="T22" s="87"/>
    </row>
    <row r="23" spans="1:20" ht="26.25">
      <c r="A23" s="14" t="s">
        <v>10</v>
      </c>
      <c r="B23" s="15">
        <v>755</v>
      </c>
      <c r="C23" s="16" t="s">
        <v>11</v>
      </c>
      <c r="D23" s="17">
        <v>24</v>
      </c>
      <c r="E23" s="14" t="s">
        <v>10</v>
      </c>
      <c r="F23" s="15">
        <v>737</v>
      </c>
      <c r="G23" s="16" t="s">
        <v>52</v>
      </c>
      <c r="H23" s="17">
        <v>25</v>
      </c>
      <c r="I23" s="14" t="s">
        <v>10</v>
      </c>
      <c r="J23" s="15">
        <v>725</v>
      </c>
      <c r="K23" s="16" t="s">
        <v>11</v>
      </c>
      <c r="L23" s="17">
        <v>25</v>
      </c>
      <c r="M23" s="14" t="s">
        <v>10</v>
      </c>
      <c r="N23" s="15">
        <v>742</v>
      </c>
      <c r="O23" s="16" t="s">
        <v>11</v>
      </c>
      <c r="P23" s="17">
        <v>25</v>
      </c>
      <c r="Q23" s="14" t="s">
        <v>10</v>
      </c>
      <c r="R23" s="15">
        <v>715</v>
      </c>
      <c r="S23" s="16" t="s">
        <v>11</v>
      </c>
      <c r="T23" s="17">
        <v>23</v>
      </c>
    </row>
    <row r="24" spans="1:20" ht="27" thickBot="1">
      <c r="A24" s="18" t="s">
        <v>12</v>
      </c>
      <c r="B24" s="19">
        <v>104</v>
      </c>
      <c r="C24" s="20" t="s">
        <v>13</v>
      </c>
      <c r="D24" s="21">
        <f>[1]第2周!F38</f>
        <v>30.400000000000002</v>
      </c>
      <c r="E24" s="18" t="s">
        <v>12</v>
      </c>
      <c r="F24" s="19">
        <v>98</v>
      </c>
      <c r="G24" s="20" t="s">
        <v>13</v>
      </c>
      <c r="H24" s="21">
        <v>31</v>
      </c>
      <c r="I24" s="18" t="s">
        <v>12</v>
      </c>
      <c r="J24" s="19">
        <v>95</v>
      </c>
      <c r="K24" s="20" t="s">
        <v>13</v>
      </c>
      <c r="L24" s="21">
        <v>31</v>
      </c>
      <c r="M24" s="18" t="s">
        <v>12</v>
      </c>
      <c r="N24" s="19">
        <v>98</v>
      </c>
      <c r="O24" s="20" t="s">
        <v>13</v>
      </c>
      <c r="P24" s="21">
        <v>32</v>
      </c>
      <c r="Q24" s="18" t="s">
        <v>12</v>
      </c>
      <c r="R24" s="19">
        <v>98</v>
      </c>
      <c r="S24" s="20" t="s">
        <v>13</v>
      </c>
      <c r="T24" s="21">
        <v>29</v>
      </c>
    </row>
    <row r="25" spans="1:20" ht="35.450000000000003" customHeight="1" thickBot="1">
      <c r="A25" s="124">
        <v>45346</v>
      </c>
      <c r="B25" s="125"/>
      <c r="C25" s="125"/>
      <c r="D25" s="126"/>
      <c r="E25" s="124">
        <v>45347</v>
      </c>
      <c r="F25" s="125"/>
      <c r="G25" s="125"/>
      <c r="H25" s="126"/>
      <c r="I25" s="124">
        <v>45348</v>
      </c>
      <c r="J25" s="125"/>
      <c r="K25" s="125"/>
      <c r="L25" s="126"/>
      <c r="M25" s="124">
        <v>45349</v>
      </c>
      <c r="N25" s="125"/>
      <c r="O25" s="125"/>
      <c r="P25" s="126"/>
      <c r="Q25" s="124">
        <v>45350</v>
      </c>
      <c r="R25" s="125"/>
      <c r="S25" s="125"/>
      <c r="T25" s="126"/>
    </row>
    <row r="26" spans="1:20" ht="51">
      <c r="A26" s="112" t="s">
        <v>14</v>
      </c>
      <c r="B26" s="113"/>
      <c r="C26" s="113"/>
      <c r="D26" s="114"/>
      <c r="E26" s="115" t="s">
        <v>24</v>
      </c>
      <c r="F26" s="116"/>
      <c r="G26" s="116"/>
      <c r="H26" s="117"/>
      <c r="I26" s="115" t="s">
        <v>53</v>
      </c>
      <c r="J26" s="116"/>
      <c r="K26" s="116"/>
      <c r="L26" s="117"/>
      <c r="M26" s="115" t="s">
        <v>24</v>
      </c>
      <c r="N26" s="116"/>
      <c r="O26" s="116"/>
      <c r="P26" s="117"/>
      <c r="Q26" s="115"/>
      <c r="R26" s="116"/>
      <c r="S26" s="116"/>
      <c r="T26" s="117"/>
    </row>
    <row r="27" spans="1:20" ht="76.5">
      <c r="A27" s="118" t="s">
        <v>54</v>
      </c>
      <c r="B27" s="119"/>
      <c r="C27" s="119"/>
      <c r="D27" s="120"/>
      <c r="E27" s="118" t="s">
        <v>55</v>
      </c>
      <c r="F27" s="119"/>
      <c r="G27" s="119"/>
      <c r="H27" s="120"/>
      <c r="I27" s="118" t="s">
        <v>56</v>
      </c>
      <c r="J27" s="119"/>
      <c r="K27" s="119"/>
      <c r="L27" s="120"/>
      <c r="M27" s="118" t="s">
        <v>57</v>
      </c>
      <c r="N27" s="119"/>
      <c r="O27" s="119"/>
      <c r="P27" s="120"/>
      <c r="Q27" s="121"/>
      <c r="R27" s="122"/>
      <c r="S27" s="122"/>
      <c r="T27" s="123"/>
    </row>
    <row r="28" spans="1:20" ht="87" customHeight="1">
      <c r="A28" s="96" t="s">
        <v>217</v>
      </c>
      <c r="B28" s="97"/>
      <c r="C28" s="97"/>
      <c r="D28" s="98"/>
      <c r="E28" s="99" t="s">
        <v>212</v>
      </c>
      <c r="F28" s="100"/>
      <c r="G28" s="100"/>
      <c r="H28" s="101"/>
      <c r="I28" s="102" t="s">
        <v>58</v>
      </c>
      <c r="J28" s="103"/>
      <c r="K28" s="103"/>
      <c r="L28" s="104"/>
      <c r="M28" s="105" t="s">
        <v>216</v>
      </c>
      <c r="N28" s="100"/>
      <c r="O28" s="100"/>
      <c r="P28" s="101"/>
      <c r="Q28" s="105"/>
      <c r="R28" s="100"/>
      <c r="S28" s="100"/>
      <c r="T28" s="101"/>
    </row>
    <row r="29" spans="1:20" ht="51">
      <c r="A29" s="106" t="s">
        <v>59</v>
      </c>
      <c r="B29" s="107"/>
      <c r="C29" s="107"/>
      <c r="D29" s="108"/>
      <c r="E29" s="106" t="s">
        <v>60</v>
      </c>
      <c r="F29" s="107"/>
      <c r="G29" s="107"/>
      <c r="H29" s="108"/>
      <c r="I29" s="109" t="s">
        <v>61</v>
      </c>
      <c r="J29" s="110"/>
      <c r="K29" s="110"/>
      <c r="L29" s="111"/>
      <c r="M29" s="109" t="s">
        <v>62</v>
      </c>
      <c r="N29" s="110"/>
      <c r="O29" s="110"/>
      <c r="P29" s="111"/>
      <c r="Q29" s="109"/>
      <c r="R29" s="110"/>
      <c r="S29" s="110"/>
      <c r="T29" s="111"/>
    </row>
    <row r="30" spans="1:20" ht="51">
      <c r="A30" s="93" t="s">
        <v>9</v>
      </c>
      <c r="B30" s="94"/>
      <c r="C30" s="94"/>
      <c r="D30" s="95"/>
      <c r="E30" s="93" t="s">
        <v>9</v>
      </c>
      <c r="F30" s="94"/>
      <c r="G30" s="94"/>
      <c r="H30" s="95"/>
      <c r="I30" s="93" t="s">
        <v>9</v>
      </c>
      <c r="J30" s="94"/>
      <c r="K30" s="94"/>
      <c r="L30" s="95"/>
      <c r="M30" s="93" t="s">
        <v>9</v>
      </c>
      <c r="N30" s="94"/>
      <c r="O30" s="94"/>
      <c r="P30" s="95"/>
      <c r="Q30" s="93" t="s">
        <v>9</v>
      </c>
      <c r="R30" s="94"/>
      <c r="S30" s="94"/>
      <c r="T30" s="95"/>
    </row>
    <row r="31" spans="1:20" ht="51">
      <c r="A31" s="11"/>
      <c r="B31" s="12"/>
      <c r="C31" s="12"/>
      <c r="D31" s="13"/>
      <c r="E31" s="93" t="s">
        <v>19</v>
      </c>
      <c r="F31" s="94"/>
      <c r="G31" s="94"/>
      <c r="H31" s="95"/>
      <c r="I31" s="11"/>
      <c r="J31" s="12"/>
      <c r="K31" s="12"/>
      <c r="L31" s="13"/>
      <c r="M31" s="11"/>
      <c r="N31" s="12"/>
      <c r="O31" s="12"/>
      <c r="P31" s="13"/>
      <c r="Q31" s="11"/>
      <c r="R31" s="12"/>
      <c r="S31" s="12"/>
      <c r="T31" s="13"/>
    </row>
    <row r="32" spans="1:20" ht="51">
      <c r="A32" s="85" t="s">
        <v>23</v>
      </c>
      <c r="B32" s="86"/>
      <c r="C32" s="86"/>
      <c r="D32" s="87"/>
      <c r="E32" s="85" t="s">
        <v>34</v>
      </c>
      <c r="F32" s="86"/>
      <c r="G32" s="86"/>
      <c r="H32" s="87"/>
      <c r="I32" s="88" t="s">
        <v>63</v>
      </c>
      <c r="J32" s="89"/>
      <c r="K32" s="89"/>
      <c r="L32" s="90"/>
      <c r="M32" s="85" t="s">
        <v>64</v>
      </c>
      <c r="N32" s="86"/>
      <c r="O32" s="86"/>
      <c r="P32" s="87"/>
      <c r="Q32" s="85"/>
      <c r="R32" s="86"/>
      <c r="S32" s="86"/>
      <c r="T32" s="87"/>
    </row>
    <row r="33" spans="1:20" ht="26.25">
      <c r="A33" s="14" t="s">
        <v>10</v>
      </c>
      <c r="B33" s="15">
        <v>750</v>
      </c>
      <c r="C33" s="16" t="s">
        <v>52</v>
      </c>
      <c r="D33" s="17">
        <v>24</v>
      </c>
      <c r="E33" s="14" t="s">
        <v>10</v>
      </c>
      <c r="F33" s="15">
        <v>737</v>
      </c>
      <c r="G33" s="16" t="s">
        <v>11</v>
      </c>
      <c r="H33" s="17">
        <v>25</v>
      </c>
      <c r="I33" s="14" t="s">
        <v>10</v>
      </c>
      <c r="J33" s="15">
        <v>739</v>
      </c>
      <c r="K33" s="16" t="s">
        <v>11</v>
      </c>
      <c r="L33" s="17">
        <v>25</v>
      </c>
      <c r="M33" s="14" t="s">
        <v>10</v>
      </c>
      <c r="N33" s="15">
        <v>769</v>
      </c>
      <c r="O33" s="16" t="s">
        <v>11</v>
      </c>
      <c r="P33" s="17">
        <v>25</v>
      </c>
      <c r="Q33" s="14" t="s">
        <v>10</v>
      </c>
      <c r="R33" s="15"/>
      <c r="S33" s="16" t="s">
        <v>11</v>
      </c>
      <c r="T33" s="17"/>
    </row>
    <row r="34" spans="1:20" ht="27" thickBot="1">
      <c r="A34" s="18" t="s">
        <v>12</v>
      </c>
      <c r="B34" s="19">
        <v>102</v>
      </c>
      <c r="C34" s="20" t="s">
        <v>13</v>
      </c>
      <c r="D34" s="21">
        <v>32</v>
      </c>
      <c r="E34" s="18" t="s">
        <v>12</v>
      </c>
      <c r="F34" s="19">
        <v>98</v>
      </c>
      <c r="G34" s="20" t="s">
        <v>13</v>
      </c>
      <c r="H34" s="21">
        <v>31</v>
      </c>
      <c r="I34" s="18" t="s">
        <v>12</v>
      </c>
      <c r="J34" s="19">
        <v>98</v>
      </c>
      <c r="K34" s="20" t="s">
        <v>13</v>
      </c>
      <c r="L34" s="21">
        <v>31</v>
      </c>
      <c r="M34" s="18" t="s">
        <v>12</v>
      </c>
      <c r="N34" s="19">
        <v>104</v>
      </c>
      <c r="O34" s="20" t="s">
        <v>13</v>
      </c>
      <c r="P34" s="21">
        <v>33</v>
      </c>
      <c r="Q34" s="18" t="s">
        <v>12</v>
      </c>
      <c r="R34" s="19"/>
      <c r="S34" s="20" t="s">
        <v>13</v>
      </c>
      <c r="T34" s="21"/>
    </row>
    <row r="35" spans="1:20" ht="26.25">
      <c r="A35" s="22"/>
      <c r="B35" s="23"/>
      <c r="C35" s="22"/>
      <c r="D35" s="23"/>
      <c r="E35" s="22"/>
      <c r="F35" s="23"/>
      <c r="G35" s="22"/>
      <c r="H35" s="23"/>
      <c r="I35" s="22"/>
      <c r="J35" s="23"/>
      <c r="K35" s="22"/>
      <c r="L35" s="23"/>
      <c r="M35" s="22"/>
      <c r="N35" s="23"/>
      <c r="O35" s="22"/>
      <c r="P35" s="23"/>
    </row>
    <row r="36" spans="1:20" ht="46.5">
      <c r="A36" s="91" t="s">
        <v>65</v>
      </c>
      <c r="B36" s="91"/>
      <c r="C36" s="91"/>
      <c r="D36" s="24"/>
      <c r="E36" s="92" t="s">
        <v>66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20" ht="46.5">
      <c r="A37" s="83" t="s">
        <v>67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</row>
    <row r="38" spans="1:20" ht="42.75" customHeight="1">
      <c r="A38" s="84" t="s">
        <v>68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</sheetData>
  <mergeCells count="119">
    <mergeCell ref="A2:N2"/>
    <mergeCell ref="E3:P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10:D10"/>
    <mergeCell ref="E10:H10"/>
    <mergeCell ref="I10:L10"/>
    <mergeCell ref="M10:P10"/>
    <mergeCell ref="Q10:T10"/>
    <mergeCell ref="E11:H11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2:D12"/>
    <mergeCell ref="E12:H12"/>
    <mergeCell ref="I12:L12"/>
    <mergeCell ref="M12:P12"/>
    <mergeCell ref="Q12:T12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20:D20"/>
    <mergeCell ref="E20:H20"/>
    <mergeCell ref="I20:L20"/>
    <mergeCell ref="M20:P20"/>
    <mergeCell ref="Q20:T20"/>
    <mergeCell ref="E21:H21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2:D22"/>
    <mergeCell ref="E22:H22"/>
    <mergeCell ref="I22:L22"/>
    <mergeCell ref="M22:P22"/>
    <mergeCell ref="Q22:T22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30:D30"/>
    <mergeCell ref="E30:H30"/>
    <mergeCell ref="I30:L30"/>
    <mergeCell ref="M30:P30"/>
    <mergeCell ref="Q30:T30"/>
    <mergeCell ref="E31:H31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37:Q37"/>
    <mergeCell ref="A38:R38"/>
    <mergeCell ref="A32:D32"/>
    <mergeCell ref="E32:H32"/>
    <mergeCell ref="I32:L32"/>
    <mergeCell ref="M32:P32"/>
    <mergeCell ref="Q32:T32"/>
    <mergeCell ref="A36:C36"/>
    <mergeCell ref="E36:S36"/>
  </mergeCells>
  <phoneticPr fontId="3" type="noConversion"/>
  <printOptions horizontalCentered="1" verticalCentered="1"/>
  <pageMargins left="3.937007874015748E-2" right="3.937007874015748E-2" top="0" bottom="0" header="0" footer="0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AAFE-0FDF-4986-A94D-34205484572C}">
  <sheetPr>
    <pageSetUpPr fitToPage="1"/>
  </sheetPr>
  <dimension ref="A1:X39"/>
  <sheetViews>
    <sheetView zoomScale="130" workbookViewId="0">
      <selection activeCell="I60" sqref="I60:L60"/>
    </sheetView>
  </sheetViews>
  <sheetFormatPr defaultColWidth="10.5" defaultRowHeight="16.5"/>
  <cols>
    <col min="1" max="1" width="8.625" style="28" customWidth="1"/>
    <col min="2" max="2" width="12.625" style="28" customWidth="1"/>
    <col min="3" max="3" width="40.625" style="28" customWidth="1"/>
    <col min="4" max="4" width="10.875" style="75" customWidth="1"/>
    <col min="5" max="5" width="6.125" style="75" customWidth="1"/>
    <col min="6" max="6" width="6.625" style="75" customWidth="1"/>
    <col min="7" max="8" width="5.625" style="75" customWidth="1"/>
    <col min="9" max="9" width="6.625" style="75" customWidth="1"/>
    <col min="10" max="32" width="9" customWidth="1"/>
    <col min="33" max="224" width="10.5" customWidth="1"/>
    <col min="225" max="255" width="9" customWidth="1"/>
  </cols>
  <sheetData>
    <row r="1" spans="1:24" s="28" customFormat="1" ht="31.5" customHeight="1">
      <c r="A1" s="25"/>
      <c r="B1" s="25"/>
      <c r="C1" s="147" t="s">
        <v>69</v>
      </c>
      <c r="D1" s="147"/>
      <c r="E1" s="26"/>
      <c r="F1" s="26"/>
      <c r="G1" s="26"/>
      <c r="H1" s="26"/>
      <c r="I1" s="26"/>
      <c r="J1" s="27"/>
    </row>
    <row r="2" spans="1:24" s="28" customFormat="1" ht="26.25">
      <c r="A2" s="29"/>
      <c r="B2" s="148" t="s">
        <v>70</v>
      </c>
      <c r="C2" s="148"/>
      <c r="D2" s="148"/>
      <c r="E2" s="148"/>
      <c r="F2" s="148"/>
      <c r="G2" s="148"/>
      <c r="H2" s="148"/>
      <c r="I2" s="26"/>
    </row>
    <row r="3" spans="1:24" s="28" customFormat="1" ht="21" customHeight="1" thickBot="1">
      <c r="A3" s="30"/>
      <c r="B3" s="31"/>
      <c r="C3" s="32"/>
      <c r="D3" s="33"/>
      <c r="E3" s="33"/>
      <c r="F3" s="33" t="s">
        <v>71</v>
      </c>
      <c r="G3" s="33" t="s">
        <v>71</v>
      </c>
      <c r="H3" s="33" t="s">
        <v>71</v>
      </c>
      <c r="I3" s="33" t="s">
        <v>72</v>
      </c>
    </row>
    <row r="4" spans="1:24" s="40" customFormat="1" ht="18" customHeight="1">
      <c r="A4" s="34" t="s">
        <v>73</v>
      </c>
      <c r="B4" s="35" t="s">
        <v>74</v>
      </c>
      <c r="C4" s="36" t="s">
        <v>75</v>
      </c>
      <c r="D4" s="37" t="s">
        <v>76</v>
      </c>
      <c r="E4" s="37" t="s">
        <v>77</v>
      </c>
      <c r="F4" s="37" t="s">
        <v>78</v>
      </c>
      <c r="G4" s="37" t="s">
        <v>79</v>
      </c>
      <c r="H4" s="37" t="s">
        <v>80</v>
      </c>
      <c r="I4" s="38" t="s">
        <v>81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s="39" customFormat="1" ht="17.25">
      <c r="A5" s="41"/>
      <c r="B5" s="42"/>
      <c r="C5" s="43"/>
      <c r="D5" s="44" t="s">
        <v>82</v>
      </c>
      <c r="E5" s="45"/>
      <c r="F5" s="46"/>
      <c r="G5" s="46"/>
      <c r="H5" s="46"/>
      <c r="I5" s="47"/>
    </row>
    <row r="6" spans="1:24" s="39" customFormat="1" ht="17.45" customHeight="1">
      <c r="A6" s="48" t="str">
        <f>'[1]月菜單(葷)'!A4</f>
        <v>星期一</v>
      </c>
      <c r="B6" s="42"/>
      <c r="C6" s="49"/>
      <c r="D6" s="50" t="s">
        <v>83</v>
      </c>
      <c r="E6" s="51"/>
      <c r="F6" s="52"/>
      <c r="G6" s="52"/>
      <c r="H6" s="52"/>
      <c r="I6" s="53"/>
    </row>
    <row r="7" spans="1:24" s="39" customFormat="1" ht="30" customHeight="1">
      <c r="A7" s="48"/>
      <c r="B7" s="42"/>
      <c r="C7" s="43"/>
      <c r="D7" s="50" t="s">
        <v>84</v>
      </c>
      <c r="E7" s="51"/>
      <c r="F7" s="52"/>
      <c r="G7" s="52"/>
      <c r="H7" s="52"/>
      <c r="I7" s="54"/>
    </row>
    <row r="8" spans="1:24" s="39" customFormat="1" ht="28.5" customHeight="1">
      <c r="A8" s="48"/>
      <c r="B8" s="42"/>
      <c r="C8" s="49"/>
      <c r="D8" s="50" t="s">
        <v>85</v>
      </c>
      <c r="E8" s="51"/>
      <c r="F8" s="52"/>
      <c r="G8" s="52"/>
      <c r="H8" s="52"/>
      <c r="I8" s="54"/>
    </row>
    <row r="9" spans="1:24" s="39" customFormat="1" ht="17.25">
      <c r="A9" s="48"/>
      <c r="B9" s="42"/>
      <c r="C9" s="55"/>
      <c r="D9" s="50" t="s">
        <v>86</v>
      </c>
      <c r="E9" s="51"/>
      <c r="F9" s="52"/>
      <c r="G9" s="52"/>
      <c r="H9" s="52"/>
      <c r="I9" s="56"/>
    </row>
    <row r="10" spans="1:24" s="39" customFormat="1" ht="18" thickBot="1">
      <c r="A10" s="57"/>
      <c r="B10" s="42"/>
      <c r="C10" s="49"/>
      <c r="D10" s="58" t="s">
        <v>87</v>
      </c>
      <c r="E10" s="59"/>
      <c r="F10" s="60"/>
      <c r="G10" s="59"/>
      <c r="H10" s="59"/>
      <c r="I10" s="61"/>
    </row>
    <row r="11" spans="1:24" s="40" customFormat="1" ht="18" customHeight="1">
      <c r="A11" s="34" t="s">
        <v>73</v>
      </c>
      <c r="B11" s="35" t="s">
        <v>74</v>
      </c>
      <c r="C11" s="36" t="s">
        <v>75</v>
      </c>
      <c r="D11" s="37" t="s">
        <v>76</v>
      </c>
      <c r="E11" s="37" t="s">
        <v>77</v>
      </c>
      <c r="F11" s="37" t="s">
        <v>78</v>
      </c>
      <c r="G11" s="37" t="s">
        <v>79</v>
      </c>
      <c r="H11" s="37" t="s">
        <v>80</v>
      </c>
      <c r="I11" s="38" t="s">
        <v>81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s="39" customFormat="1" ht="20.100000000000001" customHeight="1">
      <c r="A12" s="41">
        <v>45333</v>
      </c>
      <c r="B12" s="42" t="s">
        <v>24</v>
      </c>
      <c r="C12" s="49" t="s">
        <v>88</v>
      </c>
      <c r="D12" s="44" t="s">
        <v>82</v>
      </c>
      <c r="E12" s="45">
        <v>6.2</v>
      </c>
      <c r="F12" s="46">
        <v>12.4</v>
      </c>
      <c r="G12" s="46" t="s">
        <v>89</v>
      </c>
      <c r="H12" s="46">
        <v>93</v>
      </c>
      <c r="I12" s="47">
        <v>434</v>
      </c>
    </row>
    <row r="13" spans="1:24" s="39" customFormat="1" ht="17.25">
      <c r="A13" s="48" t="str">
        <f>'[1]月菜單(葷)'!E4</f>
        <v>星期二</v>
      </c>
      <c r="B13" s="62" t="s">
        <v>90</v>
      </c>
      <c r="C13" s="49" t="s">
        <v>91</v>
      </c>
      <c r="D13" s="50" t="s">
        <v>83</v>
      </c>
      <c r="E13" s="51">
        <v>2.5</v>
      </c>
      <c r="F13" s="52">
        <v>17.5</v>
      </c>
      <c r="G13" s="52">
        <v>12.5</v>
      </c>
      <c r="H13" s="52" t="s">
        <v>89</v>
      </c>
      <c r="I13" s="53">
        <v>187.5</v>
      </c>
    </row>
    <row r="14" spans="1:24" s="39" customFormat="1" ht="30.6" customHeight="1">
      <c r="A14" s="48"/>
      <c r="B14" s="42" t="s">
        <v>92</v>
      </c>
      <c r="C14" s="49" t="s">
        <v>93</v>
      </c>
      <c r="D14" s="50" t="s">
        <v>84</v>
      </c>
      <c r="E14" s="51">
        <v>1.6</v>
      </c>
      <c r="F14" s="52">
        <v>1.6</v>
      </c>
      <c r="G14" s="52" t="s">
        <v>89</v>
      </c>
      <c r="H14" s="52">
        <v>8</v>
      </c>
      <c r="I14" s="54">
        <v>40</v>
      </c>
    </row>
    <row r="15" spans="1:24" s="39" customFormat="1" ht="31.5">
      <c r="A15" s="48"/>
      <c r="B15" s="42" t="s">
        <v>94</v>
      </c>
      <c r="C15" s="63" t="s">
        <v>95</v>
      </c>
      <c r="D15" s="50" t="s">
        <v>85</v>
      </c>
      <c r="E15" s="51"/>
      <c r="F15" s="52" t="s">
        <v>89</v>
      </c>
      <c r="G15" s="52" t="s">
        <v>89</v>
      </c>
      <c r="H15" s="52">
        <v>0</v>
      </c>
      <c r="I15" s="54"/>
    </row>
    <row r="16" spans="1:24" s="28" customFormat="1" ht="17.25">
      <c r="A16" s="48"/>
      <c r="B16" s="42" t="s">
        <v>9</v>
      </c>
      <c r="C16" s="55" t="s">
        <v>96</v>
      </c>
      <c r="D16" s="50" t="s">
        <v>86</v>
      </c>
      <c r="E16" s="51">
        <v>2.2999999999999998</v>
      </c>
      <c r="F16" s="52" t="s">
        <v>89</v>
      </c>
      <c r="G16" s="52">
        <v>11.5</v>
      </c>
      <c r="H16" s="52" t="s">
        <v>89</v>
      </c>
      <c r="I16" s="56">
        <v>103.49999999999999</v>
      </c>
    </row>
    <row r="17" spans="1:10" s="28" customFormat="1" ht="18" thickBot="1">
      <c r="A17" s="57"/>
      <c r="B17" s="42" t="s">
        <v>97</v>
      </c>
      <c r="C17" s="49" t="s">
        <v>98</v>
      </c>
      <c r="D17" s="58" t="s">
        <v>87</v>
      </c>
      <c r="E17" s="59"/>
      <c r="F17" s="60">
        <v>31.5</v>
      </c>
      <c r="G17" s="59">
        <v>24</v>
      </c>
      <c r="H17" s="59">
        <v>101</v>
      </c>
      <c r="I17" s="61">
        <v>746</v>
      </c>
    </row>
    <row r="18" spans="1:10" s="28" customFormat="1" ht="17.25">
      <c r="A18" s="34" t="s">
        <v>73</v>
      </c>
      <c r="B18" s="35" t="s">
        <v>74</v>
      </c>
      <c r="C18" s="36" t="s">
        <v>75</v>
      </c>
      <c r="D18" s="37" t="s">
        <v>76</v>
      </c>
      <c r="E18" s="37" t="s">
        <v>77</v>
      </c>
      <c r="F18" s="37" t="s">
        <v>78</v>
      </c>
      <c r="G18" s="37" t="s">
        <v>79</v>
      </c>
      <c r="H18" s="37" t="s">
        <v>80</v>
      </c>
      <c r="I18" s="38" t="s">
        <v>81</v>
      </c>
      <c r="J18" s="64"/>
    </row>
    <row r="19" spans="1:10" ht="31.5">
      <c r="A19" s="41">
        <v>45334</v>
      </c>
      <c r="B19" s="42" t="s">
        <v>99</v>
      </c>
      <c r="C19" s="49" t="s">
        <v>100</v>
      </c>
      <c r="D19" s="44" t="s">
        <v>82</v>
      </c>
      <c r="E19" s="45">
        <v>6</v>
      </c>
      <c r="F19" s="46">
        <v>12</v>
      </c>
      <c r="G19" s="46" t="s">
        <v>89</v>
      </c>
      <c r="H19" s="46">
        <v>90</v>
      </c>
      <c r="I19" s="47">
        <v>420</v>
      </c>
    </row>
    <row r="20" spans="1:10" ht="33.6" customHeight="1">
      <c r="A20" s="48" t="s">
        <v>5</v>
      </c>
      <c r="B20" s="42" t="s">
        <v>101</v>
      </c>
      <c r="C20" s="49" t="s">
        <v>102</v>
      </c>
      <c r="D20" s="50" t="s">
        <v>83</v>
      </c>
      <c r="E20" s="51">
        <v>2.5</v>
      </c>
      <c r="F20" s="52">
        <v>17.5</v>
      </c>
      <c r="G20" s="52">
        <v>12.5</v>
      </c>
      <c r="H20" s="52" t="s">
        <v>89</v>
      </c>
      <c r="I20" s="53">
        <v>187.5</v>
      </c>
    </row>
    <row r="21" spans="1:10" ht="25.9" customHeight="1">
      <c r="A21" s="48"/>
      <c r="B21" s="42" t="s">
        <v>103</v>
      </c>
      <c r="C21" s="49" t="s">
        <v>104</v>
      </c>
      <c r="D21" s="50" t="s">
        <v>84</v>
      </c>
      <c r="E21" s="51">
        <v>1.6</v>
      </c>
      <c r="F21" s="52">
        <v>1.6</v>
      </c>
      <c r="G21" s="52" t="s">
        <v>89</v>
      </c>
      <c r="H21" s="52">
        <v>8</v>
      </c>
      <c r="I21" s="54">
        <v>40</v>
      </c>
    </row>
    <row r="22" spans="1:10" ht="31.5">
      <c r="A22" s="48"/>
      <c r="B22" s="42" t="s">
        <v>105</v>
      </c>
      <c r="C22" s="49" t="s">
        <v>106</v>
      </c>
      <c r="D22" s="50" t="s">
        <v>85</v>
      </c>
      <c r="E22" s="51"/>
      <c r="F22" s="52" t="s">
        <v>89</v>
      </c>
      <c r="G22" s="52" t="s">
        <v>89</v>
      </c>
      <c r="H22" s="52">
        <v>0</v>
      </c>
      <c r="I22" s="54"/>
    </row>
    <row r="23" spans="1:10" ht="17.25">
      <c r="A23" s="48"/>
      <c r="B23" s="42" t="s">
        <v>9</v>
      </c>
      <c r="C23" s="55" t="s">
        <v>96</v>
      </c>
      <c r="D23" s="50" t="s">
        <v>86</v>
      </c>
      <c r="E23" s="51">
        <v>2.5</v>
      </c>
      <c r="F23" s="52" t="s">
        <v>89</v>
      </c>
      <c r="G23" s="52">
        <v>12.5</v>
      </c>
      <c r="H23" s="52" t="s">
        <v>89</v>
      </c>
      <c r="I23" s="56">
        <v>112.5</v>
      </c>
    </row>
    <row r="24" spans="1:10" ht="18" thickBot="1">
      <c r="A24" s="57"/>
      <c r="B24" s="42" t="s">
        <v>107</v>
      </c>
      <c r="C24" s="49" t="s">
        <v>108</v>
      </c>
      <c r="D24" s="58" t="s">
        <v>87</v>
      </c>
      <c r="E24" s="59"/>
      <c r="F24" s="60">
        <v>31.1</v>
      </c>
      <c r="G24" s="59">
        <v>25</v>
      </c>
      <c r="H24" s="59">
        <v>98</v>
      </c>
      <c r="I24" s="61">
        <v>741.4</v>
      </c>
    </row>
    <row r="25" spans="1:10" ht="17.25">
      <c r="A25" s="34" t="s">
        <v>73</v>
      </c>
      <c r="B25" s="35" t="s">
        <v>74</v>
      </c>
      <c r="C25" s="36" t="s">
        <v>75</v>
      </c>
      <c r="D25" s="37" t="s">
        <v>76</v>
      </c>
      <c r="E25" s="37" t="s">
        <v>77</v>
      </c>
      <c r="F25" s="37" t="s">
        <v>78</v>
      </c>
      <c r="G25" s="37" t="s">
        <v>79</v>
      </c>
      <c r="H25" s="37" t="s">
        <v>80</v>
      </c>
      <c r="I25" s="38" t="s">
        <v>81</v>
      </c>
    </row>
    <row r="26" spans="1:10" ht="17.25">
      <c r="A26" s="41">
        <v>45335</v>
      </c>
      <c r="B26" s="42" t="s">
        <v>24</v>
      </c>
      <c r="C26" s="49" t="s">
        <v>88</v>
      </c>
      <c r="D26" s="44" t="s">
        <v>82</v>
      </c>
      <c r="E26" s="45">
        <v>6</v>
      </c>
      <c r="F26" s="46">
        <v>12</v>
      </c>
      <c r="G26" s="46" t="s">
        <v>89</v>
      </c>
      <c r="H26" s="46">
        <v>90</v>
      </c>
      <c r="I26" s="47">
        <v>420</v>
      </c>
    </row>
    <row r="27" spans="1:10" ht="28.9" customHeight="1">
      <c r="A27" s="48" t="str">
        <f>'[1]月菜單(葷)'!M4</f>
        <v>星期四</v>
      </c>
      <c r="B27" s="42" t="s">
        <v>109</v>
      </c>
      <c r="C27" s="49" t="s">
        <v>110</v>
      </c>
      <c r="D27" s="50" t="s">
        <v>83</v>
      </c>
      <c r="E27" s="51">
        <v>2.4</v>
      </c>
      <c r="F27" s="52">
        <v>16.8</v>
      </c>
      <c r="G27" s="52">
        <v>12</v>
      </c>
      <c r="H27" s="52" t="s">
        <v>89</v>
      </c>
      <c r="I27" s="53">
        <v>180</v>
      </c>
    </row>
    <row r="28" spans="1:10" ht="31.5">
      <c r="A28" s="48"/>
      <c r="B28" s="65" t="s">
        <v>111</v>
      </c>
      <c r="C28" s="49" t="s">
        <v>112</v>
      </c>
      <c r="D28" s="50" t="s">
        <v>84</v>
      </c>
      <c r="E28" s="51">
        <v>1.6</v>
      </c>
      <c r="F28" s="52">
        <v>1.6</v>
      </c>
      <c r="G28" s="52" t="s">
        <v>89</v>
      </c>
      <c r="H28" s="52">
        <v>8</v>
      </c>
      <c r="I28" s="54">
        <v>40</v>
      </c>
    </row>
    <row r="29" spans="1:10" ht="17.25">
      <c r="A29" s="48"/>
      <c r="B29" s="42" t="s">
        <v>113</v>
      </c>
      <c r="C29" s="49" t="s">
        <v>114</v>
      </c>
      <c r="D29" s="50" t="s">
        <v>85</v>
      </c>
      <c r="E29" s="51"/>
      <c r="F29" s="52" t="s">
        <v>89</v>
      </c>
      <c r="G29" s="52" t="s">
        <v>89</v>
      </c>
      <c r="H29" s="52">
        <v>0</v>
      </c>
      <c r="I29" s="54"/>
    </row>
    <row r="30" spans="1:10" ht="17.25">
      <c r="A30" s="48"/>
      <c r="B30" s="42" t="s">
        <v>9</v>
      </c>
      <c r="C30" s="55" t="s">
        <v>96</v>
      </c>
      <c r="D30" s="50" t="s">
        <v>86</v>
      </c>
      <c r="E30" s="51">
        <v>2.2999999999999998</v>
      </c>
      <c r="F30" s="52" t="s">
        <v>89</v>
      </c>
      <c r="G30" s="52">
        <v>11.5</v>
      </c>
      <c r="H30" s="52" t="s">
        <v>89</v>
      </c>
      <c r="I30" s="56">
        <v>103.49999999999999</v>
      </c>
    </row>
    <row r="31" spans="1:10" ht="18" thickBot="1">
      <c r="A31" s="57"/>
      <c r="B31" s="42" t="s">
        <v>115</v>
      </c>
      <c r="C31" s="49" t="s">
        <v>116</v>
      </c>
      <c r="D31" s="58" t="s">
        <v>87</v>
      </c>
      <c r="E31" s="59"/>
      <c r="F31" s="60">
        <v>30.400000000000002</v>
      </c>
      <c r="G31" s="59">
        <v>23.5</v>
      </c>
      <c r="H31" s="59">
        <v>98</v>
      </c>
      <c r="I31" s="61">
        <v>725.1</v>
      </c>
    </row>
    <row r="32" spans="1:10" ht="17.25">
      <c r="A32" s="34" t="s">
        <v>73</v>
      </c>
      <c r="B32" s="35" t="s">
        <v>74</v>
      </c>
      <c r="C32" s="36" t="s">
        <v>75</v>
      </c>
      <c r="D32" s="37" t="s">
        <v>76</v>
      </c>
      <c r="E32" s="37" t="s">
        <v>77</v>
      </c>
      <c r="F32" s="37" t="s">
        <v>78</v>
      </c>
      <c r="G32" s="37" t="s">
        <v>79</v>
      </c>
      <c r="H32" s="37" t="s">
        <v>80</v>
      </c>
      <c r="I32" s="38" t="s">
        <v>81</v>
      </c>
    </row>
    <row r="33" spans="1:12" ht="17.25">
      <c r="A33" s="41">
        <v>45336</v>
      </c>
      <c r="B33" s="62" t="s">
        <v>117</v>
      </c>
      <c r="C33" s="43" t="s">
        <v>118</v>
      </c>
      <c r="D33" s="44" t="s">
        <v>82</v>
      </c>
      <c r="E33" s="66">
        <v>5.7</v>
      </c>
      <c r="F33" s="46">
        <f>E33*2</f>
        <v>11.4</v>
      </c>
      <c r="G33" s="46" t="s">
        <v>89</v>
      </c>
      <c r="H33" s="46">
        <f>E33*15</f>
        <v>85.5</v>
      </c>
      <c r="I33" s="47">
        <f>E33*70</f>
        <v>399</v>
      </c>
      <c r="J33" s="67"/>
      <c r="K33" s="67"/>
      <c r="L33" s="67"/>
    </row>
    <row r="34" spans="1:12" ht="35.25" customHeight="1">
      <c r="A34" s="48" t="str">
        <f>'[1]月菜單(葷)'!Q4</f>
        <v>星期五</v>
      </c>
      <c r="B34" s="62" t="s">
        <v>119</v>
      </c>
      <c r="C34" s="49" t="s">
        <v>120</v>
      </c>
      <c r="D34" s="50" t="s">
        <v>83</v>
      </c>
      <c r="E34" s="51">
        <v>2.5</v>
      </c>
      <c r="F34" s="52">
        <f>E34*7</f>
        <v>17.5</v>
      </c>
      <c r="G34" s="52">
        <f>E34*5</f>
        <v>12.5</v>
      </c>
      <c r="H34" s="52" t="s">
        <v>89</v>
      </c>
      <c r="I34" s="53">
        <f>E34*75</f>
        <v>187.5</v>
      </c>
      <c r="J34" s="67"/>
      <c r="K34" s="67"/>
      <c r="L34" s="67"/>
    </row>
    <row r="35" spans="1:12" ht="27" customHeight="1">
      <c r="A35" s="48"/>
      <c r="B35" s="62" t="s">
        <v>121</v>
      </c>
      <c r="C35" s="49" t="s">
        <v>122</v>
      </c>
      <c r="D35" s="50" t="s">
        <v>84</v>
      </c>
      <c r="E35" s="51">
        <v>1.5</v>
      </c>
      <c r="F35" s="52">
        <f>E35*1</f>
        <v>1.5</v>
      </c>
      <c r="G35" s="52" t="s">
        <v>89</v>
      </c>
      <c r="H35" s="52">
        <f>E35*5</f>
        <v>7.5</v>
      </c>
      <c r="I35" s="54">
        <f>E35*25</f>
        <v>37.5</v>
      </c>
      <c r="J35" s="67"/>
      <c r="K35" s="67"/>
      <c r="L35" s="67"/>
    </row>
    <row r="36" spans="1:12" ht="31.9" customHeight="1">
      <c r="A36" s="48"/>
      <c r="B36" s="62" t="s">
        <v>123</v>
      </c>
      <c r="C36" s="49" t="s">
        <v>124</v>
      </c>
      <c r="D36" s="50" t="s">
        <v>85</v>
      </c>
      <c r="E36" s="51"/>
      <c r="F36" s="52" t="s">
        <v>89</v>
      </c>
      <c r="G36" s="52" t="s">
        <v>89</v>
      </c>
      <c r="H36" s="52">
        <f>E36*15</f>
        <v>0</v>
      </c>
      <c r="I36" s="54"/>
      <c r="J36" s="67"/>
      <c r="K36" s="67"/>
      <c r="L36" s="67"/>
    </row>
    <row r="37" spans="1:12" ht="17.25">
      <c r="A37" s="48"/>
      <c r="B37" s="42" t="s">
        <v>9</v>
      </c>
      <c r="C37" s="55" t="s">
        <v>96</v>
      </c>
      <c r="D37" s="50" t="s">
        <v>86</v>
      </c>
      <c r="E37" s="51">
        <v>2.2999999999999998</v>
      </c>
      <c r="F37" s="52" t="s">
        <v>89</v>
      </c>
      <c r="G37" s="52">
        <f>E37*5</f>
        <v>11.5</v>
      </c>
      <c r="H37" s="52" t="s">
        <v>89</v>
      </c>
      <c r="I37" s="56">
        <f>E37*45</f>
        <v>103.49999999999999</v>
      </c>
      <c r="J37" s="67"/>
      <c r="K37" s="67"/>
      <c r="L37" s="67"/>
    </row>
    <row r="38" spans="1:12" ht="18" thickBot="1">
      <c r="A38" s="57"/>
      <c r="B38" s="68" t="s">
        <v>125</v>
      </c>
      <c r="C38" s="69" t="s">
        <v>126</v>
      </c>
      <c r="D38" s="58" t="s">
        <v>87</v>
      </c>
      <c r="E38" s="59"/>
      <c r="F38" s="70">
        <f>SUM(F33:F37)</f>
        <v>30.4</v>
      </c>
      <c r="G38" s="59">
        <f>SUM(G33:G37)</f>
        <v>24</v>
      </c>
      <c r="H38" s="59">
        <f>SUM(H33:H37)</f>
        <v>93</v>
      </c>
      <c r="I38" s="61">
        <f>F38*4+G38*9+H38*4</f>
        <v>709.6</v>
      </c>
      <c r="J38" s="67"/>
      <c r="K38" s="67"/>
      <c r="L38" s="67"/>
    </row>
    <row r="39" spans="1:12">
      <c r="A39" s="71" t="s">
        <v>127</v>
      </c>
      <c r="B39" s="72"/>
      <c r="C39" s="73" t="s">
        <v>128</v>
      </c>
      <c r="D39" s="71" t="s">
        <v>129</v>
      </c>
      <c r="E39" s="71"/>
      <c r="F39" s="71"/>
      <c r="G39" s="25"/>
      <c r="H39" s="74"/>
      <c r="I39" s="74"/>
    </row>
  </sheetData>
  <mergeCells count="2">
    <mergeCell ref="C1:D1"/>
    <mergeCell ref="B2:H2"/>
  </mergeCells>
  <phoneticPr fontId="27" type="noConversion"/>
  <printOptions horizontalCentered="1" verticalCentered="1"/>
  <pageMargins left="0" right="0" top="0" bottom="0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BE59-A5EC-497F-A270-EDB8A2EBBC3E}">
  <sheetPr>
    <pageSetUpPr fitToPage="1"/>
  </sheetPr>
  <dimension ref="A1:V39"/>
  <sheetViews>
    <sheetView topLeftCell="A4" zoomScale="145" workbookViewId="0">
      <selection activeCell="B12" sqref="B12:C12"/>
    </sheetView>
  </sheetViews>
  <sheetFormatPr defaultColWidth="9" defaultRowHeight="16.5"/>
  <cols>
    <col min="1" max="1" width="8.625" style="28" customWidth="1"/>
    <col min="2" max="2" width="12.625" style="28" customWidth="1"/>
    <col min="3" max="3" width="42.625" style="28" customWidth="1"/>
    <col min="4" max="4" width="8.625" style="75" customWidth="1"/>
    <col min="5" max="9" width="5.625" style="75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28" customFormat="1" ht="36.75" customHeight="1">
      <c r="A1" s="25"/>
      <c r="B1" s="25"/>
      <c r="C1" s="147" t="s">
        <v>69</v>
      </c>
      <c r="D1" s="147"/>
      <c r="E1" s="26"/>
      <c r="F1" s="26"/>
      <c r="G1" s="26"/>
      <c r="H1" s="26"/>
      <c r="I1" s="26"/>
    </row>
    <row r="2" spans="1:22" s="28" customFormat="1" ht="21">
      <c r="A2" s="29"/>
      <c r="B2" s="149" t="s">
        <v>130</v>
      </c>
      <c r="C2" s="149"/>
      <c r="D2" s="149"/>
      <c r="E2" s="149"/>
      <c r="F2" s="149"/>
      <c r="G2" s="149"/>
      <c r="H2" s="149"/>
      <c r="I2" s="26"/>
    </row>
    <row r="3" spans="1:22" s="28" customFormat="1" ht="21" customHeight="1" thickBot="1">
      <c r="A3" s="30"/>
      <c r="B3" s="31"/>
      <c r="C3" s="32"/>
      <c r="D3" s="33"/>
      <c r="E3" s="33"/>
      <c r="F3" s="33" t="s">
        <v>71</v>
      </c>
      <c r="G3" s="33" t="s">
        <v>71</v>
      </c>
      <c r="H3" s="33" t="s">
        <v>71</v>
      </c>
      <c r="I3" s="33" t="s">
        <v>72</v>
      </c>
    </row>
    <row r="4" spans="1:22" s="77" customFormat="1" ht="18" customHeight="1">
      <c r="A4" s="34" t="s">
        <v>73</v>
      </c>
      <c r="B4" s="35" t="s">
        <v>74</v>
      </c>
      <c r="C4" s="36" t="s">
        <v>75</v>
      </c>
      <c r="D4" s="37" t="s">
        <v>76</v>
      </c>
      <c r="E4" s="37" t="s">
        <v>77</v>
      </c>
      <c r="F4" s="37" t="s">
        <v>78</v>
      </c>
      <c r="G4" s="37" t="s">
        <v>79</v>
      </c>
      <c r="H4" s="37" t="s">
        <v>80</v>
      </c>
      <c r="I4" s="38" t="s">
        <v>81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s="39" customFormat="1" ht="17.25">
      <c r="A5" s="41">
        <v>45339</v>
      </c>
      <c r="B5" s="62" t="s">
        <v>131</v>
      </c>
      <c r="C5" s="49" t="s">
        <v>132</v>
      </c>
      <c r="D5" s="44" t="s">
        <v>82</v>
      </c>
      <c r="E5" s="45">
        <v>6.4</v>
      </c>
      <c r="F5" s="46">
        <f>E5*2</f>
        <v>12.8</v>
      </c>
      <c r="G5" s="46" t="s">
        <v>89</v>
      </c>
      <c r="H5" s="46">
        <f>E5*15</f>
        <v>96</v>
      </c>
      <c r="I5" s="47">
        <f>E5*70</f>
        <v>448</v>
      </c>
    </row>
    <row r="6" spans="1:22" s="39" customFormat="1" ht="31.5">
      <c r="A6" s="48" t="s">
        <v>3</v>
      </c>
      <c r="B6" s="42" t="s">
        <v>133</v>
      </c>
      <c r="C6" s="49" t="s">
        <v>134</v>
      </c>
      <c r="D6" s="50" t="s">
        <v>83</v>
      </c>
      <c r="E6" s="51">
        <v>2.5</v>
      </c>
      <c r="F6" s="52">
        <f>E6*7</f>
        <v>17.5</v>
      </c>
      <c r="G6" s="52">
        <f>E6*5</f>
        <v>12.5</v>
      </c>
      <c r="H6" s="52" t="s">
        <v>89</v>
      </c>
      <c r="I6" s="53">
        <f>E6*75</f>
        <v>187.5</v>
      </c>
    </row>
    <row r="7" spans="1:22" s="39" customFormat="1" ht="33">
      <c r="A7" s="48"/>
      <c r="B7" s="78" t="s">
        <v>135</v>
      </c>
      <c r="C7" s="49" t="s">
        <v>136</v>
      </c>
      <c r="D7" s="50" t="s">
        <v>84</v>
      </c>
      <c r="E7" s="51">
        <v>1.6</v>
      </c>
      <c r="F7" s="52">
        <f>E7*1</f>
        <v>1.6</v>
      </c>
      <c r="G7" s="52" t="s">
        <v>89</v>
      </c>
      <c r="H7" s="52">
        <f>E7*5</f>
        <v>8</v>
      </c>
      <c r="I7" s="54">
        <f>E7*25</f>
        <v>40</v>
      </c>
    </row>
    <row r="8" spans="1:22" s="39" customFormat="1" ht="27" customHeight="1">
      <c r="A8" s="48"/>
      <c r="B8" s="62" t="s">
        <v>137</v>
      </c>
      <c r="C8" s="49" t="s">
        <v>138</v>
      </c>
      <c r="D8" s="50" t="s">
        <v>85</v>
      </c>
      <c r="E8" s="51"/>
      <c r="F8" s="52" t="s">
        <v>89</v>
      </c>
      <c r="G8" s="52" t="s">
        <v>89</v>
      </c>
      <c r="H8" s="52">
        <f>E8*15</f>
        <v>0</v>
      </c>
      <c r="I8" s="54">
        <f>E8*60</f>
        <v>0</v>
      </c>
    </row>
    <row r="9" spans="1:22" s="39" customFormat="1" ht="17.25">
      <c r="A9" s="48"/>
      <c r="B9" s="42" t="s">
        <v>9</v>
      </c>
      <c r="C9" s="55" t="s">
        <v>96</v>
      </c>
      <c r="D9" s="50" t="s">
        <v>86</v>
      </c>
      <c r="E9" s="51">
        <v>2.2000000000000002</v>
      </c>
      <c r="F9" s="52" t="s">
        <v>89</v>
      </c>
      <c r="G9" s="52">
        <f>E9*5</f>
        <v>11</v>
      </c>
      <c r="H9" s="52" t="s">
        <v>89</v>
      </c>
      <c r="I9" s="56">
        <f>E9*45</f>
        <v>99.000000000000014</v>
      </c>
    </row>
    <row r="10" spans="1:22" s="39" customFormat="1" ht="32.25" thickBot="1">
      <c r="A10" s="57"/>
      <c r="B10" s="68" t="s">
        <v>139</v>
      </c>
      <c r="C10" s="49" t="s">
        <v>140</v>
      </c>
      <c r="D10" s="58" t="s">
        <v>87</v>
      </c>
      <c r="E10" s="59"/>
      <c r="F10" s="70">
        <f>SUM(F5:F9)</f>
        <v>31.900000000000002</v>
      </c>
      <c r="G10" s="59">
        <f>SUM(G5:G9)</f>
        <v>23.5</v>
      </c>
      <c r="H10" s="59">
        <f>SUM(H5:H9)</f>
        <v>104</v>
      </c>
      <c r="I10" s="61">
        <f>F10*4+G10*9+H10*4</f>
        <v>755.1</v>
      </c>
    </row>
    <row r="11" spans="1:22" s="77" customFormat="1" ht="18" customHeight="1">
      <c r="A11" s="34" t="s">
        <v>73</v>
      </c>
      <c r="B11" s="35" t="s">
        <v>74</v>
      </c>
      <c r="C11" s="36" t="s">
        <v>75</v>
      </c>
      <c r="D11" s="37" t="s">
        <v>76</v>
      </c>
      <c r="E11" s="37" t="s">
        <v>77</v>
      </c>
      <c r="F11" s="37" t="s">
        <v>78</v>
      </c>
      <c r="G11" s="37" t="s">
        <v>79</v>
      </c>
      <c r="H11" s="37" t="s">
        <v>80</v>
      </c>
      <c r="I11" s="38" t="s">
        <v>81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2" s="39" customFormat="1" ht="17.25">
      <c r="A12" s="41">
        <v>45340</v>
      </c>
      <c r="B12" s="62" t="s">
        <v>8</v>
      </c>
      <c r="C12" s="43" t="s">
        <v>141</v>
      </c>
      <c r="D12" s="44" t="s">
        <v>82</v>
      </c>
      <c r="E12" s="45">
        <v>6</v>
      </c>
      <c r="F12" s="46">
        <f>E12*2</f>
        <v>12</v>
      </c>
      <c r="G12" s="46" t="s">
        <v>89</v>
      </c>
      <c r="H12" s="46">
        <f>E12*15</f>
        <v>90</v>
      </c>
      <c r="I12" s="47">
        <f>E12*70</f>
        <v>420</v>
      </c>
    </row>
    <row r="13" spans="1:22" s="39" customFormat="1" ht="17.25">
      <c r="A13" s="48" t="s">
        <v>4</v>
      </c>
      <c r="B13" s="62" t="s">
        <v>142</v>
      </c>
      <c r="C13" s="79" t="s">
        <v>143</v>
      </c>
      <c r="D13" s="50" t="s">
        <v>83</v>
      </c>
      <c r="E13" s="51">
        <v>2.5</v>
      </c>
      <c r="F13" s="52">
        <f>E13*7</f>
        <v>17.5</v>
      </c>
      <c r="G13" s="52">
        <f>E13*5</f>
        <v>12.5</v>
      </c>
      <c r="H13" s="52" t="s">
        <v>89</v>
      </c>
      <c r="I13" s="53">
        <f>E13*75</f>
        <v>187.5</v>
      </c>
    </row>
    <row r="14" spans="1:22" s="39" customFormat="1" ht="33" customHeight="1">
      <c r="A14" s="48"/>
      <c r="B14" s="62" t="s">
        <v>144</v>
      </c>
      <c r="C14" s="49" t="s">
        <v>145</v>
      </c>
      <c r="D14" s="50" t="s">
        <v>84</v>
      </c>
      <c r="E14" s="51">
        <v>1.6</v>
      </c>
      <c r="F14" s="52">
        <f>E14*1</f>
        <v>1.6</v>
      </c>
      <c r="G14" s="52" t="s">
        <v>89</v>
      </c>
      <c r="H14" s="52">
        <f>E14*5</f>
        <v>8</v>
      </c>
      <c r="I14" s="54">
        <f>E14*25</f>
        <v>40</v>
      </c>
    </row>
    <row r="15" spans="1:22" s="39" customFormat="1" ht="17.25">
      <c r="A15" s="48"/>
      <c r="B15" s="62" t="s">
        <v>146</v>
      </c>
      <c r="C15" s="49" t="s">
        <v>147</v>
      </c>
      <c r="D15" s="50" t="s">
        <v>85</v>
      </c>
      <c r="E15" s="51"/>
      <c r="F15" s="52" t="s">
        <v>89</v>
      </c>
      <c r="G15" s="52" t="s">
        <v>89</v>
      </c>
      <c r="H15" s="52">
        <f>E15*15</f>
        <v>0</v>
      </c>
      <c r="I15" s="54">
        <f>E15*60</f>
        <v>0</v>
      </c>
    </row>
    <row r="16" spans="1:22" s="39" customFormat="1" ht="17.25">
      <c r="A16" s="48"/>
      <c r="B16" s="42" t="s">
        <v>9</v>
      </c>
      <c r="C16" s="55" t="s">
        <v>96</v>
      </c>
      <c r="D16" s="50" t="s">
        <v>86</v>
      </c>
      <c r="E16" s="51">
        <v>2.4</v>
      </c>
      <c r="F16" s="52" t="s">
        <v>89</v>
      </c>
      <c r="G16" s="52">
        <f>E16*5</f>
        <v>12</v>
      </c>
      <c r="H16" s="52" t="s">
        <v>89</v>
      </c>
      <c r="I16" s="56">
        <f>E16*45</f>
        <v>108</v>
      </c>
    </row>
    <row r="17" spans="1:22" s="39" customFormat="1" ht="18" thickBot="1">
      <c r="A17" s="57"/>
      <c r="B17" s="68" t="s">
        <v>148</v>
      </c>
      <c r="C17" s="69" t="s">
        <v>149</v>
      </c>
      <c r="D17" s="58" t="s">
        <v>87</v>
      </c>
      <c r="E17" s="59"/>
      <c r="F17" s="70">
        <f>SUM(F12:F16)</f>
        <v>31.1</v>
      </c>
      <c r="G17" s="59">
        <f>SUM(G12:G16)</f>
        <v>24.5</v>
      </c>
      <c r="H17" s="59">
        <f>SUM(H12:H16)</f>
        <v>98</v>
      </c>
      <c r="I17" s="61">
        <f>F17*4+G17*9+H17*4</f>
        <v>736.9</v>
      </c>
    </row>
    <row r="18" spans="1:22" s="40" customFormat="1" ht="18" customHeight="1">
      <c r="A18" s="34" t="s">
        <v>73</v>
      </c>
      <c r="B18" s="35" t="s">
        <v>74</v>
      </c>
      <c r="C18" s="36" t="s">
        <v>75</v>
      </c>
      <c r="D18" s="37" t="s">
        <v>76</v>
      </c>
      <c r="E18" s="37" t="s">
        <v>77</v>
      </c>
      <c r="F18" s="37" t="s">
        <v>78</v>
      </c>
      <c r="G18" s="37" t="s">
        <v>79</v>
      </c>
      <c r="H18" s="37" t="s">
        <v>80</v>
      </c>
      <c r="I18" s="38" t="s">
        <v>81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 s="39" customFormat="1" ht="31.5">
      <c r="A19" s="41">
        <v>45341</v>
      </c>
      <c r="B19" s="62" t="s">
        <v>150</v>
      </c>
      <c r="C19" s="49" t="s">
        <v>151</v>
      </c>
      <c r="D19" s="44" t="s">
        <v>82</v>
      </c>
      <c r="E19" s="45">
        <v>5.7</v>
      </c>
      <c r="F19" s="46">
        <f>E19*2</f>
        <v>11.4</v>
      </c>
      <c r="G19" s="46" t="s">
        <v>89</v>
      </c>
      <c r="H19" s="46">
        <f>E19*15</f>
        <v>85.5</v>
      </c>
      <c r="I19" s="47">
        <f>E19*70</f>
        <v>399</v>
      </c>
    </row>
    <row r="20" spans="1:22" s="39" customFormat="1" ht="30" customHeight="1">
      <c r="A20" s="48" t="s">
        <v>5</v>
      </c>
      <c r="B20" s="62" t="s">
        <v>152</v>
      </c>
      <c r="C20" s="49" t="s">
        <v>153</v>
      </c>
      <c r="D20" s="50" t="s">
        <v>83</v>
      </c>
      <c r="E20" s="51">
        <v>2.5</v>
      </c>
      <c r="F20" s="52">
        <f>E20*7</f>
        <v>17.5</v>
      </c>
      <c r="G20" s="52">
        <f>E20*5</f>
        <v>12.5</v>
      </c>
      <c r="H20" s="52" t="s">
        <v>89</v>
      </c>
      <c r="I20" s="53">
        <f>E20*75</f>
        <v>187.5</v>
      </c>
    </row>
    <row r="21" spans="1:22" s="39" customFormat="1" ht="31.5" customHeight="1">
      <c r="A21" s="48"/>
      <c r="B21" s="62" t="s">
        <v>154</v>
      </c>
      <c r="C21" s="49" t="s">
        <v>155</v>
      </c>
      <c r="D21" s="50" t="s">
        <v>84</v>
      </c>
      <c r="E21" s="51">
        <v>1.6</v>
      </c>
      <c r="F21" s="52">
        <f>E21*1</f>
        <v>1.6</v>
      </c>
      <c r="G21" s="52" t="s">
        <v>89</v>
      </c>
      <c r="H21" s="52">
        <f>E21*5</f>
        <v>8</v>
      </c>
      <c r="I21" s="54">
        <f>E21*25</f>
        <v>40</v>
      </c>
    </row>
    <row r="22" spans="1:22" s="39" customFormat="1" ht="17.25">
      <c r="A22" s="48"/>
      <c r="B22" s="62" t="s">
        <v>46</v>
      </c>
      <c r="C22" s="49" t="s">
        <v>156</v>
      </c>
      <c r="D22" s="50" t="s">
        <v>85</v>
      </c>
      <c r="E22" s="51"/>
      <c r="F22" s="52" t="s">
        <v>89</v>
      </c>
      <c r="G22" s="52" t="s">
        <v>89</v>
      </c>
      <c r="H22" s="52">
        <f>E22*15</f>
        <v>0</v>
      </c>
      <c r="I22" s="54">
        <f>E22*60</f>
        <v>0</v>
      </c>
    </row>
    <row r="23" spans="1:22" s="39" customFormat="1" ht="17.25">
      <c r="A23" s="48"/>
      <c r="B23" s="42" t="s">
        <v>9</v>
      </c>
      <c r="C23" s="55" t="s">
        <v>96</v>
      </c>
      <c r="D23" s="50" t="s">
        <v>86</v>
      </c>
      <c r="E23" s="51">
        <v>2.5</v>
      </c>
      <c r="F23" s="52" t="s">
        <v>89</v>
      </c>
      <c r="G23" s="52">
        <f>E23*5</f>
        <v>12.5</v>
      </c>
      <c r="H23" s="52" t="s">
        <v>89</v>
      </c>
      <c r="I23" s="56">
        <f>E23*45</f>
        <v>112.5</v>
      </c>
    </row>
    <row r="24" spans="1:22" s="39" customFormat="1" ht="18" thickBot="1">
      <c r="A24" s="57"/>
      <c r="B24" s="80" t="s">
        <v>157</v>
      </c>
      <c r="C24" s="49" t="s">
        <v>158</v>
      </c>
      <c r="D24" s="58" t="s">
        <v>87</v>
      </c>
      <c r="E24" s="59"/>
      <c r="F24" s="70">
        <f>SUM(F19:F23)</f>
        <v>30.5</v>
      </c>
      <c r="G24" s="59">
        <f>SUM(G19:G23)</f>
        <v>25</v>
      </c>
      <c r="H24" s="59">
        <f>SUM(H19:H23)</f>
        <v>93.5</v>
      </c>
      <c r="I24" s="61">
        <f>F24*4+G24*9+H24*4</f>
        <v>721</v>
      </c>
    </row>
    <row r="25" spans="1:22" s="40" customFormat="1" ht="18" customHeight="1">
      <c r="A25" s="34" t="s">
        <v>73</v>
      </c>
      <c r="B25" s="35" t="s">
        <v>74</v>
      </c>
      <c r="C25" s="36" t="s">
        <v>75</v>
      </c>
      <c r="D25" s="37" t="s">
        <v>76</v>
      </c>
      <c r="E25" s="37" t="s">
        <v>77</v>
      </c>
      <c r="F25" s="37" t="s">
        <v>78</v>
      </c>
      <c r="G25" s="37" t="s">
        <v>79</v>
      </c>
      <c r="H25" s="37" t="s">
        <v>80</v>
      </c>
      <c r="I25" s="38" t="s">
        <v>81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s="39" customFormat="1" ht="17.25">
      <c r="A26" s="41">
        <v>45342</v>
      </c>
      <c r="B26" s="62" t="s">
        <v>8</v>
      </c>
      <c r="C26" s="43" t="s">
        <v>141</v>
      </c>
      <c r="D26" s="44" t="s">
        <v>82</v>
      </c>
      <c r="E26" s="45">
        <v>6</v>
      </c>
      <c r="F26" s="46">
        <f>E26*2</f>
        <v>12</v>
      </c>
      <c r="G26" s="46" t="s">
        <v>89</v>
      </c>
      <c r="H26" s="46">
        <f>E26*15</f>
        <v>90</v>
      </c>
      <c r="I26" s="47">
        <f>E26*70</f>
        <v>420</v>
      </c>
    </row>
    <row r="27" spans="1:22" s="39" customFormat="1" ht="31.5">
      <c r="A27" s="48" t="s">
        <v>6</v>
      </c>
      <c r="B27" s="42" t="s">
        <v>159</v>
      </c>
      <c r="C27" s="49" t="s">
        <v>160</v>
      </c>
      <c r="D27" s="50" t="s">
        <v>83</v>
      </c>
      <c r="E27" s="51">
        <v>2.6</v>
      </c>
      <c r="F27" s="52">
        <f>E27*7</f>
        <v>18.2</v>
      </c>
      <c r="G27" s="52">
        <f>E27*5</f>
        <v>13</v>
      </c>
      <c r="H27" s="52" t="s">
        <v>89</v>
      </c>
      <c r="I27" s="53">
        <f>E27*75</f>
        <v>195</v>
      </c>
    </row>
    <row r="28" spans="1:22" s="39" customFormat="1" ht="31.5">
      <c r="A28" s="48"/>
      <c r="B28" s="62" t="s">
        <v>161</v>
      </c>
      <c r="C28" s="49" t="s">
        <v>162</v>
      </c>
      <c r="D28" s="50" t="s">
        <v>84</v>
      </c>
      <c r="E28" s="51">
        <v>1.5</v>
      </c>
      <c r="F28" s="52">
        <f>E28*1</f>
        <v>1.5</v>
      </c>
      <c r="G28" s="52" t="s">
        <v>89</v>
      </c>
      <c r="H28" s="52">
        <f>E28*5</f>
        <v>7.5</v>
      </c>
      <c r="I28" s="54">
        <f>E28*25</f>
        <v>37.5</v>
      </c>
    </row>
    <row r="29" spans="1:22" s="39" customFormat="1" ht="17.25">
      <c r="A29" s="48"/>
      <c r="B29" s="62" t="s">
        <v>163</v>
      </c>
      <c r="C29" s="49" t="s">
        <v>164</v>
      </c>
      <c r="D29" s="50" t="s">
        <v>85</v>
      </c>
      <c r="E29" s="51"/>
      <c r="F29" s="52" t="s">
        <v>89</v>
      </c>
      <c r="G29" s="52" t="s">
        <v>89</v>
      </c>
      <c r="H29" s="52">
        <f>E29*15</f>
        <v>0</v>
      </c>
      <c r="I29" s="54">
        <f>E29*60</f>
        <v>0</v>
      </c>
    </row>
    <row r="30" spans="1:22" s="39" customFormat="1" ht="17.25">
      <c r="A30" s="48"/>
      <c r="B30" s="42" t="s">
        <v>9</v>
      </c>
      <c r="C30" s="55" t="s">
        <v>96</v>
      </c>
      <c r="D30" s="50" t="s">
        <v>86</v>
      </c>
      <c r="E30" s="51">
        <v>2.4</v>
      </c>
      <c r="F30" s="52" t="s">
        <v>89</v>
      </c>
      <c r="G30" s="52">
        <f>E30*5</f>
        <v>12</v>
      </c>
      <c r="H30" s="52" t="s">
        <v>89</v>
      </c>
      <c r="I30" s="56">
        <f>E30*45</f>
        <v>108</v>
      </c>
    </row>
    <row r="31" spans="1:22" s="39" customFormat="1" ht="18" thickBot="1">
      <c r="A31" s="57"/>
      <c r="B31" s="68" t="s">
        <v>165</v>
      </c>
      <c r="C31" s="81" t="s">
        <v>166</v>
      </c>
      <c r="D31" s="58" t="s">
        <v>87</v>
      </c>
      <c r="E31" s="59"/>
      <c r="F31" s="70">
        <f>SUM(F26:F30)</f>
        <v>31.7</v>
      </c>
      <c r="G31" s="59">
        <f>SUM(G26:G30)</f>
        <v>25</v>
      </c>
      <c r="H31" s="59">
        <f>SUM(H26:H30)</f>
        <v>97.5</v>
      </c>
      <c r="I31" s="61">
        <f>F31*4+G31*9+H31*4</f>
        <v>741.8</v>
      </c>
    </row>
    <row r="32" spans="1:22" s="28" customFormat="1" ht="17.25">
      <c r="A32" s="34" t="s">
        <v>73</v>
      </c>
      <c r="B32" s="35" t="s">
        <v>74</v>
      </c>
      <c r="C32" s="36" t="s">
        <v>75</v>
      </c>
      <c r="D32" s="37" t="s">
        <v>76</v>
      </c>
      <c r="E32" s="37" t="s">
        <v>77</v>
      </c>
      <c r="F32" s="37" t="s">
        <v>78</v>
      </c>
      <c r="G32" s="37" t="s">
        <v>79</v>
      </c>
      <c r="H32" s="37" t="s">
        <v>80</v>
      </c>
      <c r="I32" s="38" t="s">
        <v>81</v>
      </c>
    </row>
    <row r="33" spans="1:9" ht="17.25">
      <c r="A33" s="41">
        <v>45343</v>
      </c>
      <c r="B33" s="62" t="s">
        <v>167</v>
      </c>
      <c r="C33" s="49" t="s">
        <v>168</v>
      </c>
      <c r="D33" s="44" t="s">
        <v>82</v>
      </c>
      <c r="E33" s="66">
        <v>6</v>
      </c>
      <c r="F33" s="46">
        <v>12</v>
      </c>
      <c r="G33" s="46"/>
      <c r="H33" s="46">
        <v>90</v>
      </c>
      <c r="I33" s="47">
        <v>420</v>
      </c>
    </row>
    <row r="34" spans="1:9" ht="31.5">
      <c r="A34" s="48" t="s">
        <v>7</v>
      </c>
      <c r="B34" s="62" t="s">
        <v>169</v>
      </c>
      <c r="C34" s="49" t="s">
        <v>170</v>
      </c>
      <c r="D34" s="50" t="s">
        <v>83</v>
      </c>
      <c r="E34" s="51">
        <v>2.5</v>
      </c>
      <c r="F34" s="52">
        <v>15</v>
      </c>
      <c r="G34" s="52">
        <v>11</v>
      </c>
      <c r="H34" s="52"/>
      <c r="I34" s="53">
        <v>165</v>
      </c>
    </row>
    <row r="35" spans="1:9" ht="31.5">
      <c r="A35" s="48"/>
      <c r="B35" s="62" t="s">
        <v>171</v>
      </c>
      <c r="C35" s="49" t="s">
        <v>172</v>
      </c>
      <c r="D35" s="50" t="s">
        <v>84</v>
      </c>
      <c r="E35" s="51">
        <v>1.6</v>
      </c>
      <c r="F35" s="52">
        <v>1.6</v>
      </c>
      <c r="G35" s="52"/>
      <c r="H35" s="52">
        <v>8</v>
      </c>
      <c r="I35" s="54">
        <v>40</v>
      </c>
    </row>
    <row r="36" spans="1:9" ht="31.5">
      <c r="A36" s="48"/>
      <c r="B36" s="62" t="s">
        <v>173</v>
      </c>
      <c r="C36" s="63" t="s">
        <v>174</v>
      </c>
      <c r="D36" s="50" t="s">
        <v>85</v>
      </c>
      <c r="E36" s="51"/>
      <c r="F36" s="52"/>
      <c r="G36" s="52"/>
      <c r="H36" s="52"/>
      <c r="I36" s="54"/>
    </row>
    <row r="37" spans="1:9" ht="17.25">
      <c r="A37" s="48"/>
      <c r="B37" s="42" t="s">
        <v>9</v>
      </c>
      <c r="C37" s="55" t="s">
        <v>96</v>
      </c>
      <c r="D37" s="50" t="s">
        <v>86</v>
      </c>
      <c r="E37" s="51">
        <v>2.4</v>
      </c>
      <c r="F37" s="52"/>
      <c r="G37" s="52">
        <v>12</v>
      </c>
      <c r="H37" s="52"/>
      <c r="I37" s="56">
        <v>108</v>
      </c>
    </row>
    <row r="38" spans="1:9" ht="18" thickBot="1">
      <c r="A38" s="57"/>
      <c r="B38" s="68" t="s">
        <v>175</v>
      </c>
      <c r="C38" s="69" t="s">
        <v>176</v>
      </c>
      <c r="D38" s="58"/>
      <c r="E38" s="59"/>
      <c r="F38" s="70">
        <v>29</v>
      </c>
      <c r="G38" s="59">
        <v>23</v>
      </c>
      <c r="H38" s="59">
        <v>98</v>
      </c>
      <c r="I38" s="61">
        <v>715</v>
      </c>
    </row>
    <row r="39" spans="1:9">
      <c r="A39" s="71" t="s">
        <v>127</v>
      </c>
      <c r="B39" s="25"/>
      <c r="C39" s="71" t="s">
        <v>128</v>
      </c>
      <c r="D39" s="71" t="s">
        <v>129</v>
      </c>
      <c r="E39" s="71"/>
      <c r="F39" s="82"/>
      <c r="G39" s="82"/>
      <c r="H39" s="82"/>
      <c r="I39" s="25"/>
    </row>
  </sheetData>
  <mergeCells count="2">
    <mergeCell ref="C1:D1"/>
    <mergeCell ref="B2:H2"/>
  </mergeCells>
  <phoneticPr fontId="27" type="noConversion"/>
  <pageMargins left="0" right="0" top="0" bottom="0" header="0.31496062992125984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25FE-8ECC-4DA1-A9C3-C88D48728F55}">
  <sheetPr>
    <pageSetUpPr fitToPage="1"/>
  </sheetPr>
  <dimension ref="A1:V39"/>
  <sheetViews>
    <sheetView zoomScale="145" workbookViewId="0">
      <selection activeCell="B12" sqref="B12"/>
    </sheetView>
  </sheetViews>
  <sheetFormatPr defaultColWidth="9" defaultRowHeight="16.5"/>
  <cols>
    <col min="1" max="1" width="8.625" style="28" customWidth="1"/>
    <col min="2" max="2" width="12.625" style="28" customWidth="1"/>
    <col min="3" max="3" width="42.625" style="28" customWidth="1"/>
    <col min="4" max="4" width="8.625" style="75" customWidth="1"/>
    <col min="5" max="9" width="5.625" style="75" customWidth="1"/>
    <col min="10" max="10" width="124.25" customWidth="1"/>
    <col min="11" max="22" width="9" customWidth="1"/>
    <col min="242" max="242" width="10.5" customWidth="1"/>
    <col min="243" max="243" width="12.625" customWidth="1"/>
    <col min="244" max="244" width="31.75" customWidth="1"/>
    <col min="245" max="245" width="10.875" customWidth="1"/>
    <col min="246" max="246" width="5.5" customWidth="1"/>
    <col min="247" max="247" width="8.25" customWidth="1"/>
    <col min="248" max="248" width="5.5" customWidth="1"/>
    <col min="249" max="249" width="5.625" customWidth="1"/>
    <col min="250" max="250" width="7.375" customWidth="1"/>
  </cols>
  <sheetData>
    <row r="1" spans="1:22" s="28" customFormat="1" ht="36.75" customHeight="1">
      <c r="A1" s="25"/>
      <c r="B1" s="25"/>
      <c r="C1" s="147" t="s">
        <v>69</v>
      </c>
      <c r="D1" s="147"/>
      <c r="E1" s="26"/>
      <c r="F1" s="26"/>
      <c r="G1" s="26"/>
      <c r="H1" s="26"/>
      <c r="I1" s="26"/>
    </row>
    <row r="2" spans="1:22" s="28" customFormat="1" ht="21">
      <c r="A2" s="29"/>
      <c r="B2" s="149" t="s">
        <v>130</v>
      </c>
      <c r="C2" s="149"/>
      <c r="D2" s="149"/>
      <c r="E2" s="149"/>
      <c r="F2" s="149"/>
      <c r="G2" s="149"/>
      <c r="H2" s="149"/>
      <c r="I2" s="26"/>
    </row>
    <row r="3" spans="1:22" s="28" customFormat="1" ht="21" customHeight="1" thickBot="1">
      <c r="A3" s="30"/>
      <c r="B3" s="31"/>
      <c r="C3" s="32"/>
      <c r="D3" s="33"/>
      <c r="E3" s="33"/>
      <c r="F3" s="33" t="s">
        <v>71</v>
      </c>
      <c r="G3" s="33" t="s">
        <v>71</v>
      </c>
      <c r="H3" s="33" t="s">
        <v>71</v>
      </c>
      <c r="I3" s="33" t="s">
        <v>72</v>
      </c>
    </row>
    <row r="4" spans="1:22" s="77" customFormat="1" ht="18" customHeight="1">
      <c r="A4" s="34" t="s">
        <v>73</v>
      </c>
      <c r="B4" s="35" t="s">
        <v>74</v>
      </c>
      <c r="C4" s="36" t="s">
        <v>75</v>
      </c>
      <c r="D4" s="37" t="s">
        <v>76</v>
      </c>
      <c r="E4" s="37" t="s">
        <v>77</v>
      </c>
      <c r="F4" s="37" t="s">
        <v>78</v>
      </c>
      <c r="G4" s="37" t="s">
        <v>79</v>
      </c>
      <c r="H4" s="37" t="s">
        <v>80</v>
      </c>
      <c r="I4" s="38" t="s">
        <v>81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s="39" customFormat="1" ht="17.25">
      <c r="A5" s="41">
        <v>45346</v>
      </c>
      <c r="B5" s="42" t="s">
        <v>117</v>
      </c>
      <c r="C5" s="43" t="s">
        <v>177</v>
      </c>
      <c r="D5" s="44" t="s">
        <v>82</v>
      </c>
      <c r="E5" s="45">
        <v>6.3</v>
      </c>
      <c r="F5" s="46">
        <f>E5*2</f>
        <v>12.6</v>
      </c>
      <c r="G5" s="46" t="s">
        <v>89</v>
      </c>
      <c r="H5" s="46">
        <f>E5*15</f>
        <v>94.5</v>
      </c>
      <c r="I5" s="47">
        <f>E5*70</f>
        <v>441</v>
      </c>
    </row>
    <row r="6" spans="1:22" s="39" customFormat="1" ht="31.5">
      <c r="A6" s="48" t="s">
        <v>3</v>
      </c>
      <c r="B6" s="42" t="s">
        <v>178</v>
      </c>
      <c r="C6" s="49" t="s">
        <v>179</v>
      </c>
      <c r="D6" s="50" t="s">
        <v>83</v>
      </c>
      <c r="E6" s="51">
        <v>2.5</v>
      </c>
      <c r="F6" s="52">
        <f>E6*7</f>
        <v>17.5</v>
      </c>
      <c r="G6" s="52">
        <f>E6*5</f>
        <v>12.5</v>
      </c>
      <c r="H6" s="52" t="s">
        <v>89</v>
      </c>
      <c r="I6" s="53">
        <f>E6*75</f>
        <v>187.5</v>
      </c>
    </row>
    <row r="7" spans="1:22" s="39" customFormat="1" ht="33">
      <c r="A7" s="48"/>
      <c r="B7" s="78" t="s">
        <v>180</v>
      </c>
      <c r="C7" s="49" t="s">
        <v>181</v>
      </c>
      <c r="D7" s="50" t="s">
        <v>84</v>
      </c>
      <c r="E7" s="51">
        <v>1.5</v>
      </c>
      <c r="F7" s="52">
        <f>E7*1</f>
        <v>1.5</v>
      </c>
      <c r="G7" s="52" t="s">
        <v>89</v>
      </c>
      <c r="H7" s="52">
        <f>E7*5</f>
        <v>7.5</v>
      </c>
      <c r="I7" s="54">
        <f>E7*25</f>
        <v>37.5</v>
      </c>
    </row>
    <row r="8" spans="1:22" s="39" customFormat="1" ht="27" customHeight="1">
      <c r="A8" s="48"/>
      <c r="B8" s="42" t="s">
        <v>182</v>
      </c>
      <c r="C8" s="49" t="s">
        <v>183</v>
      </c>
      <c r="D8" s="50" t="s">
        <v>85</v>
      </c>
      <c r="E8" s="51"/>
      <c r="F8" s="52" t="s">
        <v>89</v>
      </c>
      <c r="G8" s="52" t="s">
        <v>89</v>
      </c>
      <c r="H8" s="52">
        <f>E8*15</f>
        <v>0</v>
      </c>
      <c r="I8" s="54">
        <f>E8*60</f>
        <v>0</v>
      </c>
    </row>
    <row r="9" spans="1:22" s="39" customFormat="1" ht="17.25">
      <c r="A9" s="48"/>
      <c r="B9" s="42" t="s">
        <v>9</v>
      </c>
      <c r="C9" s="55" t="s">
        <v>96</v>
      </c>
      <c r="D9" s="50" t="s">
        <v>86</v>
      </c>
      <c r="E9" s="51">
        <v>2.2999999999999998</v>
      </c>
      <c r="F9" s="52" t="s">
        <v>89</v>
      </c>
      <c r="G9" s="52">
        <f>E9*5</f>
        <v>11.5</v>
      </c>
      <c r="H9" s="52" t="s">
        <v>89</v>
      </c>
      <c r="I9" s="56">
        <f>E9*45</f>
        <v>103.49999999999999</v>
      </c>
    </row>
    <row r="10" spans="1:22" s="39" customFormat="1" ht="18" thickBot="1">
      <c r="A10" s="57"/>
      <c r="B10" s="68" t="s">
        <v>184</v>
      </c>
      <c r="C10" s="49" t="s">
        <v>185</v>
      </c>
      <c r="D10" s="58" t="s">
        <v>87</v>
      </c>
      <c r="E10" s="59"/>
      <c r="F10" s="70">
        <f>SUM(F5:F9)</f>
        <v>31.6</v>
      </c>
      <c r="G10" s="59">
        <f>SUM(G5:G9)</f>
        <v>24</v>
      </c>
      <c r="H10" s="59">
        <f>SUM(H5:H9)</f>
        <v>102</v>
      </c>
      <c r="I10" s="61">
        <f>F10*4+G10*9+H10*4</f>
        <v>750.4</v>
      </c>
    </row>
    <row r="11" spans="1:22" s="77" customFormat="1" ht="18" customHeight="1">
      <c r="A11" s="34" t="s">
        <v>73</v>
      </c>
      <c r="B11" s="35" t="s">
        <v>74</v>
      </c>
      <c r="C11" s="36" t="s">
        <v>75</v>
      </c>
      <c r="D11" s="37" t="s">
        <v>76</v>
      </c>
      <c r="E11" s="37" t="s">
        <v>77</v>
      </c>
      <c r="F11" s="37" t="s">
        <v>78</v>
      </c>
      <c r="G11" s="37" t="s">
        <v>79</v>
      </c>
      <c r="H11" s="37" t="s">
        <v>80</v>
      </c>
      <c r="I11" s="38" t="s">
        <v>81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2" s="39" customFormat="1" ht="17.25">
      <c r="A12" s="41">
        <v>45347</v>
      </c>
      <c r="B12" s="62" t="s">
        <v>8</v>
      </c>
      <c r="C12" s="43" t="s">
        <v>141</v>
      </c>
      <c r="D12" s="44" t="s">
        <v>82</v>
      </c>
      <c r="E12" s="45">
        <v>6</v>
      </c>
      <c r="F12" s="46">
        <f>E12*2</f>
        <v>12</v>
      </c>
      <c r="G12" s="46" t="s">
        <v>89</v>
      </c>
      <c r="H12" s="46">
        <f>E12*15</f>
        <v>90</v>
      </c>
      <c r="I12" s="47">
        <f>E12*70</f>
        <v>420</v>
      </c>
    </row>
    <row r="13" spans="1:22" s="39" customFormat="1" ht="31.5">
      <c r="A13" s="48" t="s">
        <v>4</v>
      </c>
      <c r="B13" s="62" t="s">
        <v>186</v>
      </c>
      <c r="C13" s="49" t="s">
        <v>110</v>
      </c>
      <c r="D13" s="50" t="s">
        <v>83</v>
      </c>
      <c r="E13" s="51">
        <v>2.5</v>
      </c>
      <c r="F13" s="52">
        <f>E13*7</f>
        <v>17.5</v>
      </c>
      <c r="G13" s="52">
        <f>E13*5</f>
        <v>12.5</v>
      </c>
      <c r="H13" s="52" t="s">
        <v>89</v>
      </c>
      <c r="I13" s="53">
        <f>E13*75</f>
        <v>187.5</v>
      </c>
    </row>
    <row r="14" spans="1:22" s="39" customFormat="1" ht="33" customHeight="1">
      <c r="A14" s="48"/>
      <c r="B14" s="62" t="s">
        <v>187</v>
      </c>
      <c r="C14" s="49" t="s">
        <v>188</v>
      </c>
      <c r="D14" s="50" t="s">
        <v>84</v>
      </c>
      <c r="E14" s="51">
        <v>1.6</v>
      </c>
      <c r="F14" s="52">
        <f>E14*1</f>
        <v>1.6</v>
      </c>
      <c r="G14" s="52" t="s">
        <v>89</v>
      </c>
      <c r="H14" s="52">
        <f>E14*5</f>
        <v>8</v>
      </c>
      <c r="I14" s="54">
        <f>E14*25</f>
        <v>40</v>
      </c>
    </row>
    <row r="15" spans="1:22" s="39" customFormat="1" ht="31.5">
      <c r="A15" s="48"/>
      <c r="B15" s="62" t="s">
        <v>189</v>
      </c>
      <c r="C15" s="49" t="s">
        <v>190</v>
      </c>
      <c r="D15" s="50" t="s">
        <v>85</v>
      </c>
      <c r="E15" s="51"/>
      <c r="F15" s="52" t="s">
        <v>89</v>
      </c>
      <c r="G15" s="52" t="s">
        <v>89</v>
      </c>
      <c r="H15" s="52">
        <f>E15*15</f>
        <v>0</v>
      </c>
      <c r="I15" s="54">
        <f>E15*60</f>
        <v>0</v>
      </c>
    </row>
    <row r="16" spans="1:22" s="39" customFormat="1" ht="17.25">
      <c r="A16" s="48"/>
      <c r="B16" s="42" t="s">
        <v>9</v>
      </c>
      <c r="C16" s="55" t="s">
        <v>96</v>
      </c>
      <c r="D16" s="50" t="s">
        <v>86</v>
      </c>
      <c r="E16" s="51">
        <v>2.4</v>
      </c>
      <c r="F16" s="52" t="s">
        <v>89</v>
      </c>
      <c r="G16" s="52">
        <f>E16*5</f>
        <v>12</v>
      </c>
      <c r="H16" s="52" t="s">
        <v>89</v>
      </c>
      <c r="I16" s="56">
        <f>E16*45</f>
        <v>108</v>
      </c>
    </row>
    <row r="17" spans="1:22" s="39" customFormat="1" ht="18" thickBot="1">
      <c r="A17" s="57"/>
      <c r="B17" s="62" t="s">
        <v>97</v>
      </c>
      <c r="C17" s="49" t="s">
        <v>98</v>
      </c>
      <c r="D17" s="58" t="s">
        <v>87</v>
      </c>
      <c r="E17" s="59"/>
      <c r="F17" s="70">
        <f>SUM(F12:F16)</f>
        <v>31.1</v>
      </c>
      <c r="G17" s="59">
        <f>SUM(G12:G16)</f>
        <v>24.5</v>
      </c>
      <c r="H17" s="59">
        <f>SUM(H12:H16)</f>
        <v>98</v>
      </c>
      <c r="I17" s="61">
        <f>F17*4+G17*9+H17*4</f>
        <v>736.9</v>
      </c>
    </row>
    <row r="18" spans="1:22" s="40" customFormat="1" ht="18" customHeight="1">
      <c r="A18" s="34" t="s">
        <v>73</v>
      </c>
      <c r="B18" s="35" t="s">
        <v>74</v>
      </c>
      <c r="C18" s="36" t="s">
        <v>75</v>
      </c>
      <c r="D18" s="37" t="s">
        <v>76</v>
      </c>
      <c r="E18" s="37" t="s">
        <v>77</v>
      </c>
      <c r="F18" s="37" t="s">
        <v>78</v>
      </c>
      <c r="G18" s="37" t="s">
        <v>79</v>
      </c>
      <c r="H18" s="37" t="s">
        <v>80</v>
      </c>
      <c r="I18" s="38" t="s">
        <v>81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 s="39" customFormat="1" ht="31.5">
      <c r="A19" s="41">
        <v>45348</v>
      </c>
      <c r="B19" s="42" t="s">
        <v>53</v>
      </c>
      <c r="C19" s="49" t="s">
        <v>191</v>
      </c>
      <c r="D19" s="44" t="s">
        <v>82</v>
      </c>
      <c r="E19" s="45">
        <v>6</v>
      </c>
      <c r="F19" s="46">
        <v>12</v>
      </c>
      <c r="G19" s="46" t="s">
        <v>89</v>
      </c>
      <c r="H19" s="46">
        <v>90</v>
      </c>
      <c r="I19" s="47">
        <v>420</v>
      </c>
    </row>
    <row r="20" spans="1:22" s="39" customFormat="1" ht="30" customHeight="1">
      <c r="A20" s="48" t="s">
        <v>5</v>
      </c>
      <c r="B20" s="62" t="s">
        <v>192</v>
      </c>
      <c r="C20" s="49" t="s">
        <v>193</v>
      </c>
      <c r="D20" s="50" t="s">
        <v>83</v>
      </c>
      <c r="E20" s="51">
        <v>2.5</v>
      </c>
      <c r="F20" s="52">
        <v>17.5</v>
      </c>
      <c r="G20" s="52">
        <v>12.5</v>
      </c>
      <c r="H20" s="52" t="s">
        <v>89</v>
      </c>
      <c r="I20" s="53">
        <v>187.5</v>
      </c>
    </row>
    <row r="21" spans="1:22" s="39" customFormat="1" ht="31.5" customHeight="1">
      <c r="A21" s="48"/>
      <c r="B21" s="62" t="s">
        <v>194</v>
      </c>
      <c r="C21" s="49" t="s">
        <v>195</v>
      </c>
      <c r="D21" s="50" t="s">
        <v>84</v>
      </c>
      <c r="E21" s="51">
        <v>1.5</v>
      </c>
      <c r="F21" s="52">
        <v>1.5</v>
      </c>
      <c r="G21" s="52" t="s">
        <v>89</v>
      </c>
      <c r="H21" s="52">
        <v>7.5</v>
      </c>
      <c r="I21" s="54">
        <v>37.5</v>
      </c>
    </row>
    <row r="22" spans="1:22" s="39" customFormat="1" ht="17.25">
      <c r="A22" s="48"/>
      <c r="B22" s="62" t="s">
        <v>196</v>
      </c>
      <c r="C22" s="49" t="s">
        <v>197</v>
      </c>
      <c r="D22" s="50" t="s">
        <v>85</v>
      </c>
      <c r="E22" s="51"/>
      <c r="F22" s="52" t="s">
        <v>89</v>
      </c>
      <c r="G22" s="52" t="s">
        <v>89</v>
      </c>
      <c r="H22" s="52">
        <v>0</v>
      </c>
      <c r="I22" s="54"/>
    </row>
    <row r="23" spans="1:22" s="39" customFormat="1" ht="17.25">
      <c r="A23" s="48"/>
      <c r="B23" s="42" t="s">
        <v>9</v>
      </c>
      <c r="C23" s="55" t="s">
        <v>96</v>
      </c>
      <c r="D23" s="50" t="s">
        <v>86</v>
      </c>
      <c r="E23" s="51">
        <v>2.5</v>
      </c>
      <c r="F23" s="52" t="s">
        <v>89</v>
      </c>
      <c r="G23" s="52">
        <v>12.5</v>
      </c>
      <c r="H23" s="52" t="s">
        <v>89</v>
      </c>
      <c r="I23" s="56">
        <v>112.5</v>
      </c>
    </row>
    <row r="24" spans="1:22" s="39" customFormat="1" ht="18" thickBot="1">
      <c r="A24" s="57"/>
      <c r="B24" s="62" t="s">
        <v>198</v>
      </c>
      <c r="C24" s="49" t="s">
        <v>199</v>
      </c>
      <c r="D24" s="58" t="s">
        <v>87</v>
      </c>
      <c r="E24" s="59"/>
      <c r="F24" s="70">
        <v>31</v>
      </c>
      <c r="G24" s="59">
        <v>25</v>
      </c>
      <c r="H24" s="59">
        <v>97.5</v>
      </c>
      <c r="I24" s="61">
        <v>739</v>
      </c>
    </row>
    <row r="25" spans="1:22" s="40" customFormat="1" ht="18" customHeight="1">
      <c r="A25" s="34" t="s">
        <v>73</v>
      </c>
      <c r="B25" s="35" t="s">
        <v>74</v>
      </c>
      <c r="C25" s="36" t="s">
        <v>75</v>
      </c>
      <c r="D25" s="37" t="s">
        <v>76</v>
      </c>
      <c r="E25" s="37" t="s">
        <v>77</v>
      </c>
      <c r="F25" s="37" t="s">
        <v>78</v>
      </c>
      <c r="G25" s="37" t="s">
        <v>79</v>
      </c>
      <c r="H25" s="37" t="s">
        <v>80</v>
      </c>
      <c r="I25" s="38" t="s">
        <v>81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s="39" customFormat="1" ht="17.25">
      <c r="A26" s="41">
        <v>45349</v>
      </c>
      <c r="B26" s="62" t="s">
        <v>8</v>
      </c>
      <c r="C26" s="43" t="s">
        <v>141</v>
      </c>
      <c r="D26" s="44" t="s">
        <v>82</v>
      </c>
      <c r="E26" s="45">
        <v>6.4</v>
      </c>
      <c r="F26" s="46">
        <f>E26*2</f>
        <v>12.8</v>
      </c>
      <c r="G26" s="46" t="s">
        <v>89</v>
      </c>
      <c r="H26" s="46">
        <f>E26*15</f>
        <v>96</v>
      </c>
      <c r="I26" s="47">
        <f>E26*70</f>
        <v>448</v>
      </c>
    </row>
    <row r="27" spans="1:22" s="39" customFormat="1" ht="17.25">
      <c r="A27" s="48" t="s">
        <v>6</v>
      </c>
      <c r="B27" s="62" t="s">
        <v>200</v>
      </c>
      <c r="C27" s="49" t="s">
        <v>201</v>
      </c>
      <c r="D27" s="50" t="s">
        <v>83</v>
      </c>
      <c r="E27" s="51">
        <v>2.6</v>
      </c>
      <c r="F27" s="52">
        <f>E27*7</f>
        <v>18.2</v>
      </c>
      <c r="G27" s="52">
        <f>E27*5</f>
        <v>13</v>
      </c>
      <c r="H27" s="52" t="s">
        <v>89</v>
      </c>
      <c r="I27" s="53">
        <f>E27*75</f>
        <v>195</v>
      </c>
    </row>
    <row r="28" spans="1:22" s="39" customFormat="1" ht="31.5">
      <c r="A28" s="48"/>
      <c r="B28" s="62" t="s">
        <v>202</v>
      </c>
      <c r="C28" s="49" t="s">
        <v>203</v>
      </c>
      <c r="D28" s="50" t="s">
        <v>84</v>
      </c>
      <c r="E28" s="51">
        <v>1.5</v>
      </c>
      <c r="F28" s="52">
        <f>E28*1</f>
        <v>1.5</v>
      </c>
      <c r="G28" s="52" t="s">
        <v>89</v>
      </c>
      <c r="H28" s="52">
        <f>E28*5</f>
        <v>7.5</v>
      </c>
      <c r="I28" s="54">
        <f>E28*25</f>
        <v>37.5</v>
      </c>
    </row>
    <row r="29" spans="1:22" s="39" customFormat="1" ht="31.5">
      <c r="A29" s="48"/>
      <c r="B29" s="62" t="s">
        <v>204</v>
      </c>
      <c r="C29" s="49" t="s">
        <v>205</v>
      </c>
      <c r="D29" s="50" t="s">
        <v>85</v>
      </c>
      <c r="E29" s="51"/>
      <c r="F29" s="52" t="s">
        <v>89</v>
      </c>
      <c r="G29" s="52" t="s">
        <v>89</v>
      </c>
      <c r="H29" s="52">
        <f>E29*15</f>
        <v>0</v>
      </c>
      <c r="I29" s="54">
        <f>E29*60</f>
        <v>0</v>
      </c>
    </row>
    <row r="30" spans="1:22" s="39" customFormat="1" ht="17.25">
      <c r="A30" s="48"/>
      <c r="B30" s="42" t="s">
        <v>9</v>
      </c>
      <c r="C30" s="55" t="s">
        <v>96</v>
      </c>
      <c r="D30" s="50" t="s">
        <v>86</v>
      </c>
      <c r="E30" s="51">
        <v>2.4</v>
      </c>
      <c r="F30" s="52" t="s">
        <v>89</v>
      </c>
      <c r="G30" s="52">
        <f>E30*5</f>
        <v>12</v>
      </c>
      <c r="H30" s="52" t="s">
        <v>89</v>
      </c>
      <c r="I30" s="56">
        <f>E30*45</f>
        <v>108</v>
      </c>
    </row>
    <row r="31" spans="1:22" s="39" customFormat="1" ht="18" thickBot="1">
      <c r="A31" s="57"/>
      <c r="B31" s="68" t="s">
        <v>64</v>
      </c>
      <c r="C31" s="81" t="s">
        <v>206</v>
      </c>
      <c r="D31" s="58" t="s">
        <v>87</v>
      </c>
      <c r="E31" s="59"/>
      <c r="F31" s="70">
        <f>SUM(F26:F30)</f>
        <v>32.5</v>
      </c>
      <c r="G31" s="59">
        <f>SUM(G26:G30)</f>
        <v>25</v>
      </c>
      <c r="H31" s="59">
        <f>SUM(H26:H30)</f>
        <v>103.5</v>
      </c>
      <c r="I31" s="61">
        <f>F31*4+G31*9+H31*4</f>
        <v>769</v>
      </c>
    </row>
    <row r="32" spans="1:22" s="28" customFormat="1" ht="17.25">
      <c r="A32" s="34" t="s">
        <v>73</v>
      </c>
      <c r="B32" s="35" t="s">
        <v>74</v>
      </c>
      <c r="C32" s="36" t="s">
        <v>75</v>
      </c>
      <c r="D32" s="37" t="s">
        <v>76</v>
      </c>
      <c r="E32" s="37" t="s">
        <v>77</v>
      </c>
      <c r="F32" s="37" t="s">
        <v>78</v>
      </c>
      <c r="G32" s="37" t="s">
        <v>79</v>
      </c>
      <c r="H32" s="37" t="s">
        <v>80</v>
      </c>
      <c r="I32" s="38" t="s">
        <v>81</v>
      </c>
    </row>
    <row r="33" spans="1:9" ht="17.25">
      <c r="A33" s="41"/>
      <c r="B33" s="62"/>
      <c r="C33" s="49"/>
      <c r="D33" s="44" t="s">
        <v>82</v>
      </c>
      <c r="E33" s="66"/>
      <c r="F33" s="46"/>
      <c r="G33" s="46"/>
      <c r="H33" s="46"/>
      <c r="I33" s="47"/>
    </row>
    <row r="34" spans="1:9" ht="17.25">
      <c r="A34" s="48" t="s">
        <v>7</v>
      </c>
      <c r="B34" s="42"/>
      <c r="C34" s="49"/>
      <c r="D34" s="50" t="s">
        <v>83</v>
      </c>
      <c r="E34" s="51"/>
      <c r="F34" s="52"/>
      <c r="G34" s="52"/>
      <c r="H34" s="52"/>
      <c r="I34" s="53"/>
    </row>
    <row r="35" spans="1:9" ht="17.25">
      <c r="A35" s="48"/>
      <c r="B35" s="62"/>
      <c r="C35" s="49"/>
      <c r="D35" s="50" t="s">
        <v>84</v>
      </c>
      <c r="E35" s="51"/>
      <c r="F35" s="52"/>
      <c r="G35" s="52"/>
      <c r="H35" s="52"/>
      <c r="I35" s="54"/>
    </row>
    <row r="36" spans="1:9" ht="17.25">
      <c r="A36" s="48"/>
      <c r="B36" s="62"/>
      <c r="C36" s="49"/>
      <c r="D36" s="50" t="s">
        <v>85</v>
      </c>
      <c r="E36" s="51"/>
      <c r="F36" s="52"/>
      <c r="G36" s="52"/>
      <c r="H36" s="52"/>
      <c r="I36" s="54"/>
    </row>
    <row r="37" spans="1:9" ht="17.25">
      <c r="A37" s="48"/>
      <c r="B37" s="62"/>
      <c r="C37" s="55"/>
      <c r="D37" s="50" t="s">
        <v>86</v>
      </c>
      <c r="E37" s="51"/>
      <c r="F37" s="52"/>
      <c r="G37" s="52"/>
      <c r="H37" s="52"/>
      <c r="I37" s="56"/>
    </row>
    <row r="38" spans="1:9" ht="18" thickBot="1">
      <c r="A38" s="57"/>
      <c r="B38" s="68"/>
      <c r="C38" s="69"/>
      <c r="D38" s="58" t="s">
        <v>87</v>
      </c>
      <c r="E38" s="59"/>
      <c r="F38" s="70"/>
      <c r="G38" s="59"/>
      <c r="H38" s="59"/>
      <c r="I38" s="61"/>
    </row>
    <row r="39" spans="1:9">
      <c r="A39" s="71" t="s">
        <v>127</v>
      </c>
      <c r="B39" s="25"/>
      <c r="C39" s="71" t="s">
        <v>128</v>
      </c>
      <c r="D39" s="71" t="s">
        <v>129</v>
      </c>
      <c r="E39" s="71"/>
      <c r="F39" s="82"/>
      <c r="G39" s="82"/>
      <c r="H39" s="82"/>
      <c r="I39" s="25"/>
    </row>
  </sheetData>
  <mergeCells count="2">
    <mergeCell ref="C1:D1"/>
    <mergeCell ref="B2:H2"/>
  </mergeCells>
  <phoneticPr fontId="27" type="noConversion"/>
  <pageMargins left="0" right="0" top="0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月菜單(葷)</vt:lpstr>
      <vt:lpstr>2月第1周 </vt:lpstr>
      <vt:lpstr>2月第2周</vt:lpstr>
      <vt:lpstr>2月第3周 (2)</vt:lpstr>
      <vt:lpstr>'2月第1周 '!Print_Area</vt:lpstr>
      <vt:lpstr>'2月第2周'!Print_Area</vt:lpstr>
      <vt:lpstr>'2月第3周 (2)'!Print_Area</vt:lpstr>
      <vt:lpstr>'月菜單(葷)'!Print_Area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2025-01-06T05:02:28Z</dcterms:created>
  <dcterms:modified xsi:type="dcterms:W3CDTF">2025-01-07T01:12:37Z</dcterms:modified>
</cp:coreProperties>
</file>