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李淑榕\113學年下學期\113下 菜單\侑芳\"/>
    </mc:Choice>
  </mc:AlternateContent>
  <xr:revisionPtr revIDLastSave="0" documentId="13_ncr:1_{D6EC5AA6-7798-4D68-A944-25C574B70FE0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月菜單(葷)" sheetId="1" r:id="rId1"/>
    <sheet name="第1周" sheetId="7" r:id="rId2"/>
    <sheet name="第2周" sheetId="3" r:id="rId3"/>
    <sheet name="第3周" sheetId="4" r:id="rId4"/>
    <sheet name="第4周 " sheetId="5" r:id="rId5"/>
    <sheet name="第5周" sheetId="6" r:id="rId6"/>
  </sheets>
  <externalReferences>
    <externalReference r:id="rId7"/>
    <externalReference r:id="rId8"/>
  </externalReferences>
  <definedNames>
    <definedName name="_xlnm.Print_Area" localSheetId="0">'月菜單(葷)'!$A$1:$T$57</definedName>
    <definedName name="_xlnm.Print_Area" localSheetId="1">第1周!$A$1:$I$39</definedName>
    <definedName name="_xlnm.Print_Area" localSheetId="2">第2周!$A$1:$I$39</definedName>
    <definedName name="_xlnm.Print_Area" localSheetId="3">第3周!$A$1:$I$39</definedName>
    <definedName name="_xlnm.Print_Area" localSheetId="4">'第4周 '!$A$1:$I$39</definedName>
    <definedName name="_xlnm.Print_Area" localSheetId="5">第5周!$A$1:$I$39</definedName>
  </definedNames>
  <calcPr calcId="191029"/>
</workbook>
</file>

<file path=xl/calcChain.xml><?xml version="1.0" encoding="utf-8"?>
<calcChain xmlns="http://schemas.openxmlformats.org/spreadsheetml/2006/main">
  <c r="A34" i="7" l="1"/>
  <c r="A27" i="7"/>
  <c r="A13" i="7"/>
  <c r="A6" i="7"/>
  <c r="I16" i="6" l="1"/>
  <c r="G16" i="6"/>
  <c r="I15" i="6"/>
  <c r="H15" i="6"/>
  <c r="I14" i="6"/>
  <c r="H14" i="6"/>
  <c r="F14" i="6"/>
  <c r="I13" i="6"/>
  <c r="G13" i="6"/>
  <c r="F13" i="6"/>
  <c r="I12" i="6"/>
  <c r="H12" i="6"/>
  <c r="F12" i="6"/>
  <c r="I9" i="6"/>
  <c r="G9" i="6"/>
  <c r="I8" i="6"/>
  <c r="H8" i="6"/>
  <c r="I7" i="6"/>
  <c r="H7" i="6"/>
  <c r="F7" i="6"/>
  <c r="I6" i="6"/>
  <c r="G6" i="6"/>
  <c r="F6" i="6"/>
  <c r="I5" i="6"/>
  <c r="H5" i="6"/>
  <c r="F5" i="6"/>
  <c r="I37" i="5"/>
  <c r="G37" i="5"/>
  <c r="H36" i="5"/>
  <c r="I35" i="5"/>
  <c r="H35" i="5"/>
  <c r="F35" i="5"/>
  <c r="I34" i="5"/>
  <c r="G34" i="5"/>
  <c r="F34" i="5"/>
  <c r="A34" i="5"/>
  <c r="I33" i="5"/>
  <c r="H33" i="5"/>
  <c r="F33" i="5"/>
  <c r="A27" i="5"/>
  <c r="I16" i="5"/>
  <c r="G16" i="5"/>
  <c r="H15" i="5"/>
  <c r="I14" i="5"/>
  <c r="H14" i="5"/>
  <c r="F14" i="5"/>
  <c r="I13" i="5"/>
  <c r="G13" i="5"/>
  <c r="F13" i="5"/>
  <c r="A13" i="5"/>
  <c r="I12" i="5"/>
  <c r="H12" i="5"/>
  <c r="F12" i="5"/>
  <c r="I9" i="5"/>
  <c r="G9" i="5"/>
  <c r="H8" i="5"/>
  <c r="I7" i="5"/>
  <c r="H7" i="5"/>
  <c r="F7" i="5"/>
  <c r="I6" i="5"/>
  <c r="G6" i="5"/>
  <c r="F6" i="5"/>
  <c r="A6" i="5"/>
  <c r="I5" i="5"/>
  <c r="H5" i="5"/>
  <c r="F5" i="5"/>
  <c r="G10" i="6" l="1"/>
  <c r="F38" i="5"/>
  <c r="F10" i="5"/>
  <c r="G10" i="5"/>
  <c r="F17" i="5"/>
  <c r="H38" i="5"/>
  <c r="H17" i="5"/>
  <c r="G17" i="5"/>
  <c r="H17" i="6"/>
  <c r="H10" i="5"/>
  <c r="H10" i="6"/>
  <c r="G17" i="6"/>
  <c r="G38" i="5"/>
  <c r="F10" i="6"/>
  <c r="F17" i="6"/>
  <c r="I10" i="5" l="1"/>
  <c r="I17" i="5"/>
  <c r="I17" i="6"/>
  <c r="I38" i="5"/>
  <c r="I10" i="6"/>
  <c r="I28" i="4"/>
  <c r="I27" i="4"/>
  <c r="F26" i="4"/>
  <c r="F21" i="4"/>
  <c r="F19" i="4"/>
  <c r="H14" i="4"/>
  <c r="I13" i="4"/>
  <c r="H12" i="4"/>
  <c r="G6" i="4"/>
  <c r="F6" i="4"/>
  <c r="F5" i="4"/>
  <c r="F35" i="3"/>
  <c r="F33" i="3"/>
  <c r="H33" i="3"/>
  <c r="I28" i="3"/>
  <c r="G27" i="3"/>
  <c r="I27" i="3"/>
  <c r="I26" i="3"/>
  <c r="H5" i="4"/>
  <c r="C3" i="3"/>
  <c r="F27" i="3"/>
  <c r="H28" i="3"/>
  <c r="H29" i="3"/>
  <c r="I29" i="3"/>
  <c r="G30" i="3"/>
  <c r="I30" i="3"/>
  <c r="I33" i="3"/>
  <c r="F34" i="3"/>
  <c r="H36" i="3"/>
  <c r="I36" i="3"/>
  <c r="G37" i="3"/>
  <c r="I37" i="3"/>
  <c r="C3" i="4"/>
  <c r="H8" i="4"/>
  <c r="I8" i="4"/>
  <c r="G9" i="4"/>
  <c r="I9" i="4"/>
  <c r="F12" i="4"/>
  <c r="I12" i="4"/>
  <c r="F14" i="4"/>
  <c r="H15" i="4"/>
  <c r="I15" i="4"/>
  <c r="G16" i="4"/>
  <c r="I16" i="4"/>
  <c r="H22" i="4"/>
  <c r="I22" i="4"/>
  <c r="G23" i="4"/>
  <c r="I23" i="4"/>
  <c r="H26" i="4"/>
  <c r="F28" i="4"/>
  <c r="H29" i="4"/>
  <c r="I29" i="4"/>
  <c r="G30" i="4"/>
  <c r="I30" i="4"/>
  <c r="I5" i="4"/>
  <c r="H21" i="4"/>
  <c r="I6" i="4"/>
  <c r="H35" i="3"/>
  <c r="G13" i="4"/>
  <c r="G34" i="3"/>
  <c r="H19" i="4"/>
  <c r="F27" i="4"/>
  <c r="F28" i="3"/>
  <c r="I21" i="4"/>
  <c r="I35" i="3"/>
  <c r="G27" i="4"/>
  <c r="I34" i="3"/>
  <c r="I14" i="4"/>
  <c r="G20" i="4"/>
  <c r="F26" i="3"/>
  <c r="H26" i="3"/>
  <c r="I19" i="4"/>
  <c r="H7" i="4"/>
  <c r="F7" i="4"/>
  <c r="I7" i="4"/>
  <c r="F13" i="4"/>
  <c r="F20" i="4"/>
  <c r="I20" i="4"/>
  <c r="H28" i="4"/>
  <c r="I26" i="4"/>
  <c r="H38" i="3" l="1"/>
  <c r="G38" i="3"/>
  <c r="F31" i="4"/>
  <c r="G31" i="4"/>
  <c r="H31" i="4"/>
  <c r="H24" i="4"/>
  <c r="G24" i="4"/>
  <c r="H10" i="4"/>
  <c r="H17" i="4"/>
  <c r="G17" i="4"/>
  <c r="F38" i="3"/>
  <c r="F31" i="3"/>
  <c r="H31" i="3"/>
  <c r="G10" i="4"/>
  <c r="D23" i="1" s="1"/>
  <c r="F10" i="4"/>
  <c r="F17" i="4"/>
  <c r="G31" i="3"/>
  <c r="F24" i="4"/>
  <c r="I31" i="4" l="1"/>
  <c r="I38" i="3"/>
  <c r="I10" i="4"/>
  <c r="I17" i="4"/>
  <c r="I31" i="3"/>
  <c r="I24" i="4"/>
</calcChain>
</file>

<file path=xl/sharedStrings.xml><?xml version="1.0" encoding="utf-8"?>
<sst xmlns="http://schemas.openxmlformats.org/spreadsheetml/2006/main" count="1049" uniqueCount="303">
  <si>
    <t xml:space="preserve">                                                 </t>
  </si>
  <si>
    <t xml:space="preserve">    </t>
  </si>
  <si>
    <t>星期一</t>
  </si>
  <si>
    <t>星期二</t>
  </si>
  <si>
    <t>星期三</t>
  </si>
  <si>
    <t>星期四</t>
  </si>
  <si>
    <t>星期五</t>
  </si>
  <si>
    <t>熱量：</t>
  </si>
  <si>
    <t>脂肪：</t>
  </si>
  <si>
    <t>醣類：</t>
  </si>
  <si>
    <t>蛋白質：</t>
  </si>
  <si>
    <t>服務專線:04-26818855     傳真熱線:04-26818238</t>
  </si>
  <si>
    <t>侑芳食品廠</t>
  </si>
  <si>
    <t xml:space="preserve"> 服務專線：(04)26818855   傳真專線：(04)26818238</t>
  </si>
  <si>
    <t>(g)</t>
  </si>
  <si>
    <t>(大卡)</t>
  </si>
  <si>
    <t>日期</t>
  </si>
  <si>
    <t>菜名</t>
  </si>
  <si>
    <t>項目</t>
  </si>
  <si>
    <t>份數</t>
  </si>
  <si>
    <t>蛋白質</t>
  </si>
  <si>
    <t>脂肪</t>
  </si>
  <si>
    <t>醣類</t>
  </si>
  <si>
    <t>熱量</t>
  </si>
  <si>
    <t>材料(g)</t>
  </si>
  <si>
    <t>全穀雜糧類</t>
  </si>
  <si>
    <t>﹣</t>
  </si>
  <si>
    <t>豆魚蛋肉類</t>
  </si>
  <si>
    <t>蔬菜類</t>
  </si>
  <si>
    <t>水果類</t>
  </si>
  <si>
    <t>油脂類</t>
  </si>
  <si>
    <t>總計</t>
  </si>
  <si>
    <t>設計：</t>
  </si>
  <si>
    <t xml:space="preserve">   午餐秘書：</t>
  </si>
  <si>
    <t>校長：</t>
  </si>
  <si>
    <t xml:space="preserve"> 服務專線：(04)26818855                傳真專線：(04)26818238</t>
  </si>
  <si>
    <t>*：油炸</t>
    <phoneticPr fontId="49" type="noConversion"/>
  </si>
  <si>
    <t>胚芽飯</t>
  </si>
  <si>
    <t>營養師:沈上瑜</t>
    <phoneticPr fontId="49" type="noConversion"/>
  </si>
  <si>
    <t>本廠為行政院衛生署HACCP制度認證合格廠商      本公司使用台灣國產豬肉</t>
    <phoneticPr fontId="49" type="noConversion"/>
  </si>
  <si>
    <t xml:space="preserve"> </t>
    <phoneticPr fontId="49" type="noConversion"/>
  </si>
  <si>
    <t>脂肪：</t>
    <phoneticPr fontId="49" type="noConversion"/>
  </si>
  <si>
    <t>胚芽飯</t>
    <phoneticPr fontId="49" type="noConversion"/>
  </si>
  <si>
    <t>鮮瓜排骨湯</t>
  </si>
  <si>
    <t>香Q米飯</t>
  </si>
  <si>
    <t>麥片飯</t>
  </si>
  <si>
    <t>三杯雞</t>
    <phoneticPr fontId="49" type="noConversion"/>
  </si>
  <si>
    <t>麥片飯</t>
    <phoneticPr fontId="49" type="noConversion"/>
  </si>
  <si>
    <t>中式炒麵</t>
    <phoneticPr fontId="49" type="noConversion"/>
  </si>
  <si>
    <t>宮保雞丁</t>
    <phoneticPr fontId="49" type="noConversion"/>
  </si>
  <si>
    <t>白米120</t>
  </si>
  <si>
    <t>生鮮豬排60(讚成){廢棄率20%}、醬油、二砂糖   滷</t>
  </si>
  <si>
    <t>里肌肉排</t>
    <phoneticPr fontId="63" type="noConversion"/>
  </si>
  <si>
    <t>日式關東煮</t>
    <phoneticPr fontId="49" type="noConversion"/>
  </si>
  <si>
    <t>*鹽酥雞</t>
    <phoneticPr fontId="49" type="noConversion"/>
  </si>
  <si>
    <t>鮮蔬肉絲湯</t>
    <phoneticPr fontId="49" type="noConversion"/>
  </si>
  <si>
    <t>日式味噌湯</t>
    <phoneticPr fontId="49" type="noConversion"/>
  </si>
  <si>
    <t>肉絲炒飯</t>
    <phoneticPr fontId="49" type="noConversion"/>
  </si>
  <si>
    <t>五穀飯</t>
    <phoneticPr fontId="49" type="noConversion"/>
  </si>
  <si>
    <t>糙米飯</t>
    <phoneticPr fontId="49" type="noConversion"/>
  </si>
  <si>
    <t>白菜獅子頭</t>
  </si>
  <si>
    <t>香Q米飯</t>
    <phoneticPr fontId="49" type="noConversion"/>
  </si>
  <si>
    <t>黑胡椒鐵板麵</t>
    <phoneticPr fontId="49" type="noConversion"/>
  </si>
  <si>
    <t>白菜獅子頭</t>
    <phoneticPr fontId="49" type="noConversion"/>
  </si>
  <si>
    <t>麵線4、竹筍5、紅蘿蔔5、木耳1、沙茶醬</t>
  </si>
  <si>
    <t>112年4月份菜單</t>
    <phoneticPr fontId="63" type="noConversion"/>
  </si>
  <si>
    <t>宮保雞丁</t>
  </si>
  <si>
    <t>海芽蛋花湯</t>
    <phoneticPr fontId="49" type="noConversion"/>
  </si>
  <si>
    <t>咕咾肉</t>
    <phoneticPr fontId="49" type="noConversion"/>
  </si>
  <si>
    <t>海帶根炒乾片</t>
    <phoneticPr fontId="49" type="noConversion"/>
  </si>
  <si>
    <t>*香酥雞腿</t>
  </si>
  <si>
    <t>*香酥雞腿</t>
    <phoneticPr fontId="49" type="noConversion"/>
  </si>
  <si>
    <t>*鹽酥雞</t>
  </si>
  <si>
    <t>沙茶麵線糊</t>
  </si>
  <si>
    <t>沙茶麵線糊</t>
    <phoneticPr fontId="49" type="noConversion"/>
  </si>
  <si>
    <t>日式味噌湯</t>
  </si>
  <si>
    <t>揚州炒飯</t>
    <phoneticPr fontId="49" type="noConversion"/>
  </si>
  <si>
    <t>五穀飯</t>
  </si>
  <si>
    <t>糙米飯</t>
  </si>
  <si>
    <t>鐵路排骨</t>
  </si>
  <si>
    <t>生鮮豬排60(讚成)(廢棄率20%)、醬油、二砂糖 滷</t>
  </si>
  <si>
    <t>生鮮雞腿(正港)100[廢棄率40%]、 地瓜粉、胡椒鹽   沙拉油 炸</t>
  </si>
  <si>
    <t>日式關東煮</t>
  </si>
  <si>
    <t>酸辣湯</t>
  </si>
  <si>
    <t>開胃肉燥</t>
  </si>
  <si>
    <t>竹筍排骨湯</t>
  </si>
  <si>
    <t>竹筍10、排骨10{廢棄率35%}、薑絲1</t>
  </si>
  <si>
    <t>白米90、五穀米30</t>
  </si>
  <si>
    <t>味噌豆腐湯</t>
  </si>
  <si>
    <t>咕咾肉</t>
  </si>
  <si>
    <t>肉絲炒飯</t>
  </si>
  <si>
    <t>漢堡肉排</t>
  </si>
  <si>
    <t>海芽蛋花湯</t>
    <phoneticPr fontId="63" type="noConversion"/>
  </si>
  <si>
    <t>紫菜10、雞蛋10、薑絲1</t>
  </si>
  <si>
    <t>鮮蔬肉絲湯</t>
  </si>
  <si>
    <t>三杯雞</t>
  </si>
  <si>
    <t>生鮮雞丁100[廢棄率35%]、紅蘿蔔10、花生2、乾辣椒少許、醬油</t>
    <phoneticPr fontId="49" type="noConversion"/>
  </si>
  <si>
    <t>海帶根20、豆干片20、紅蘿蔔10</t>
    <phoneticPr fontId="63" type="noConversion"/>
  </si>
  <si>
    <t>生鮮雞丁100[廢棄率40%]、紅蘿蔔10、九層塔1</t>
    <phoneticPr fontId="63" type="noConversion"/>
  </si>
  <si>
    <t>糖醋肉丁</t>
    <phoneticPr fontId="63" type="noConversion"/>
  </si>
  <si>
    <t>生鮮豬肉塊(讚成)60、紅蘿蔔5、洋蔥10、番茄醬</t>
  </si>
  <si>
    <t>客家小炒</t>
    <phoneticPr fontId="49" type="noConversion"/>
  </si>
  <si>
    <t>白米85、糙米25</t>
    <phoneticPr fontId="49" type="noConversion"/>
  </si>
  <si>
    <t>白米90、胚芽米30</t>
    <phoneticPr fontId="49" type="noConversion"/>
  </si>
  <si>
    <t>糙米飯</t>
    <phoneticPr fontId="63" type="noConversion"/>
  </si>
  <si>
    <t>糙米飯</t>
    <phoneticPr fontId="49" type="noConversion"/>
  </si>
  <si>
    <t>白米90、糙米30</t>
    <phoneticPr fontId="63" type="noConversion"/>
  </si>
  <si>
    <t>菜脯蛋</t>
    <phoneticPr fontId="49" type="noConversion"/>
  </si>
  <si>
    <t>螞蟻上樹</t>
    <phoneticPr fontId="49" type="noConversion"/>
  </si>
  <si>
    <t>*酥炸雞排</t>
    <phoneticPr fontId="49" type="noConversion"/>
  </si>
  <si>
    <t>糖醋肉丁</t>
    <phoneticPr fontId="49" type="noConversion"/>
  </si>
  <si>
    <t>蘿蔔海結湯</t>
    <phoneticPr fontId="49" type="noConversion"/>
  </si>
  <si>
    <t>竹筍豚骨湯</t>
    <phoneticPr fontId="49" type="noConversion"/>
  </si>
  <si>
    <t>茄汁蛋炒飯</t>
    <phoneticPr fontId="49" type="noConversion"/>
  </si>
  <si>
    <t>鮮瓜排骨湯</t>
    <phoneticPr fontId="49" type="noConversion"/>
  </si>
  <si>
    <t>*椒鹽雞翅</t>
    <phoneticPr fontId="49" type="noConversion"/>
  </si>
  <si>
    <t>*脆皮雞排</t>
    <phoneticPr fontId="49" type="noConversion"/>
  </si>
  <si>
    <t>麻婆豆腐</t>
    <phoneticPr fontId="49" type="noConversion"/>
  </si>
  <si>
    <t>綜合滷味</t>
    <phoneticPr fontId="49" type="noConversion"/>
  </si>
  <si>
    <t>芳香黑輪</t>
    <phoneticPr fontId="49" type="noConversion"/>
  </si>
  <si>
    <t>竹筍排骨湯</t>
    <phoneticPr fontId="49" type="noConversion"/>
  </si>
  <si>
    <t>白米85、胚芽米25</t>
  </si>
  <si>
    <t>螞蟻上樹</t>
  </si>
  <si>
    <t>鮮瓜10、排骨10{廢棄率30%}、薑絲1</t>
  </si>
  <si>
    <t>海帶根炒乾片</t>
    <phoneticPr fontId="63" type="noConversion"/>
  </si>
  <si>
    <t>珍珠奶茶</t>
  </si>
  <si>
    <t>粉圓5、綠豆5  二砂糖2 奶粉</t>
  </si>
  <si>
    <t>非基改豆干15、豬絞肉10、蘿蔔10、毛豆仁3</t>
  </si>
  <si>
    <t>玉米濃湯</t>
  </si>
  <si>
    <t>玉米粒10、紅蘿蔔5、洋蔥5、雞蛋10 地瓜粉</t>
  </si>
  <si>
    <t>香蒜鹹豬肉</t>
  </si>
  <si>
    <t>生鮮胛心肉條55(讚成)、洋蔥10、紅蘿蔔5、蒜頭酥</t>
  </si>
  <si>
    <t>鮮菇炒干片</t>
    <phoneticPr fontId="49" type="noConversion"/>
  </si>
  <si>
    <t>楊州炒飯</t>
  </si>
  <si>
    <t>*酥炸雞排</t>
  </si>
  <si>
    <t>綠豆麥片湯</t>
  </si>
  <si>
    <t>綠豆5、麥片5 二砂糖2</t>
  </si>
  <si>
    <t>芳香黑輪</t>
  </si>
  <si>
    <t>豆腐40、紅蘿蔔10、蔥3 豆瓣醬</t>
    <phoneticPr fontId="63" type="noConversion"/>
  </si>
  <si>
    <t>麻婆豆腐</t>
    <phoneticPr fontId="63" type="noConversion"/>
  </si>
  <si>
    <t>竹筍豚骨湯</t>
    <phoneticPr fontId="63" type="noConversion"/>
  </si>
  <si>
    <t>竹筍10、豚骨10{廢棄率35%}、薑絲1</t>
    <phoneticPr fontId="63" type="noConversion"/>
  </si>
  <si>
    <t>*椒鹽雞翅</t>
    <phoneticPr fontId="63" type="noConversion"/>
  </si>
  <si>
    <t>生鮮雞翅(正港)100[廢棄率35%]、 地瓜粉、胡椒鹽   沙拉油 炸</t>
    <phoneticPr fontId="63" type="noConversion"/>
  </si>
  <si>
    <t>綜合滷味</t>
  </si>
  <si>
    <t>茄汁魚肉</t>
    <phoneticPr fontId="63" type="noConversion"/>
  </si>
  <si>
    <t>生鮮水鯊魚肉(暫定)(展昇)70[包冰率20%]、番茄醬</t>
    <phoneticPr fontId="63" type="noConversion"/>
  </si>
  <si>
    <t>菜脯蛋</t>
  </si>
  <si>
    <t>客家小炒</t>
  </si>
  <si>
    <t>銀芽炒肉絲</t>
  </si>
  <si>
    <t>銀芽炒肉絲</t>
    <phoneticPr fontId="49" type="noConversion"/>
  </si>
  <si>
    <t>豆芽菜20、紅蘿蔔10、豬肉絲10、木耳絲2</t>
  </si>
  <si>
    <t>茄汁蛋炒飯</t>
  </si>
  <si>
    <t>*脆皮雞排</t>
    <phoneticPr fontId="63" type="noConversion"/>
  </si>
  <si>
    <t>高麗菜15、冬粉10、紅蘿蔔10、木耳絲1</t>
    <phoneticPr fontId="63" type="noConversion"/>
  </si>
  <si>
    <t>白米110、高麗菜10、青蔥5、紅蘿蔔10、豬肉絲15</t>
    <phoneticPr fontId="63" type="noConversion"/>
  </si>
  <si>
    <t>豆腐10、海帶芽5、味噌</t>
    <phoneticPr fontId="49" type="noConversion"/>
  </si>
  <si>
    <t>生鮮雞丁(正港)100[廢棄率35%]、九層塔1 地瓜粉、胡椒鹽   沙拉油 炸</t>
    <phoneticPr fontId="49" type="noConversion"/>
  </si>
  <si>
    <t>白蘿蔔20、紅蘿蔔5、玉米10、豆干20</t>
    <phoneticPr fontId="49" type="noConversion"/>
  </si>
  <si>
    <t>高麗菜10、豬肉絲5、冬粉5、木耳絲1、紅蘿蔔絲5</t>
    <phoneticPr fontId="49" type="noConversion"/>
  </si>
  <si>
    <t>白米85、麥片25</t>
    <phoneticPr fontId="49" type="noConversion"/>
  </si>
  <si>
    <t>生鮮雞排(正港)80[廢棄率40%]、 地瓜粉、胡椒鹽   沙拉油 炸</t>
    <phoneticPr fontId="49" type="noConversion"/>
  </si>
  <si>
    <t>生鮮豬肉塊60(讚成)、紅蘿蔔5、洋蔥10 番茄醬</t>
    <phoneticPr fontId="49" type="noConversion"/>
  </si>
  <si>
    <t>豆腐15、海帶芽5、味噌</t>
    <phoneticPr fontId="49" type="noConversion"/>
  </si>
  <si>
    <t>黑輪20、紅蘿蔔5、洋蔥10、豬肉絲10</t>
    <phoneticPr fontId="49" type="noConversion"/>
  </si>
  <si>
    <t>生鮮豬後腿肉60(讚成)、醬油、麵包粉(侑芳自製)</t>
    <phoneticPr fontId="49" type="noConversion"/>
  </si>
  <si>
    <t>豬絞肉15、蘿蔔5、九層塔1、洋蔥10、油腐丁15、番茄10(或番茄醬)</t>
    <phoneticPr fontId="49" type="noConversion"/>
  </si>
  <si>
    <t>高麗菜炒肉片</t>
    <phoneticPr fontId="49" type="noConversion"/>
  </si>
  <si>
    <t>高麗菜炒肉片</t>
    <phoneticPr fontId="63" type="noConversion"/>
  </si>
  <si>
    <t>高麗菜20、紅蘿蔔10、木耳絲1、豬肉片10</t>
    <phoneticPr fontId="63" type="noConversion"/>
  </si>
  <si>
    <t>白菜20、紅蘿蔔5、木耳絲1、竹筍5、獅子頭10(格萊)</t>
    <phoneticPr fontId="63" type="noConversion"/>
  </si>
  <si>
    <t>生鮮雞排(正港)80[廢棄率40%]、 地瓜粉、胡椒鹽   沙拉油 炸</t>
    <phoneticPr fontId="63" type="noConversion"/>
  </si>
  <si>
    <t>鮮菇10、豆干片20、紅蘿蔔5、豬肉絲10、木耳絲1</t>
    <phoneticPr fontId="63" type="noConversion"/>
  </si>
  <si>
    <t>114年4月份  苗栗農工菜單</t>
    <phoneticPr fontId="49" type="noConversion"/>
  </si>
  <si>
    <t>白蘿蔔20、紅蘿蔔5、油豆腐20、玉米10</t>
  </si>
  <si>
    <t>玉米蛋豆腐</t>
  </si>
  <si>
    <t>豆腐40、玉米粒10、雞蛋10、蔥5</t>
  </si>
  <si>
    <t>珍珠奶茶</t>
    <phoneticPr fontId="49" type="noConversion"/>
  </si>
  <si>
    <t>奶皇包&amp;燒賣</t>
    <phoneticPr fontId="49" type="noConversion"/>
  </si>
  <si>
    <t>季節時蔬</t>
    <phoneticPr fontId="49" type="noConversion"/>
  </si>
  <si>
    <t>季節時蔬100</t>
    <phoneticPr fontId="49" type="noConversion"/>
  </si>
  <si>
    <t>糖醋魚肉&amp;紅豆派</t>
    <phoneticPr fontId="63" type="noConversion"/>
  </si>
  <si>
    <t>生鮮水鯊魚肉(暫定)(展昇)20[包冰率20%]&amp;紅豆派10</t>
    <phoneticPr fontId="63" type="noConversion"/>
  </si>
  <si>
    <t>奶皇包&amp;燒賣</t>
    <phoneticPr fontId="63" type="noConversion"/>
  </si>
  <si>
    <t xml:space="preserve"> (桂冠)奶皇包20[麵粉10、砂糖5、蛋5、奶粉5、奶油5] 蒸&amp;燒賣10</t>
    <phoneticPr fontId="63" type="noConversion"/>
  </si>
  <si>
    <t>◎*香酥雞排</t>
    <phoneticPr fontId="49" type="noConversion"/>
  </si>
  <si>
    <t>銀耳甜湯</t>
  </si>
  <si>
    <t>銀耳甜湯</t>
    <phoneticPr fontId="49" type="noConversion"/>
  </si>
  <si>
    <t>味噌豆腐湯</t>
    <phoneticPr fontId="49" type="noConversion"/>
  </si>
  <si>
    <t>季節時蔬</t>
  </si>
  <si>
    <t>芳香魚肉&amp;蘿蔔絲捲</t>
    <phoneticPr fontId="49" type="noConversion"/>
  </si>
  <si>
    <t>虱目魚丸燴白菜&amp;山藥球</t>
    <phoneticPr fontId="49" type="noConversion"/>
  </si>
  <si>
    <t>田園四色&amp;熱狗</t>
    <phoneticPr fontId="49" type="noConversion"/>
  </si>
  <si>
    <t>白米90、麥片30</t>
  </si>
  <si>
    <t>*香酥雞排</t>
  </si>
  <si>
    <t>生鮮雞排(正港)100[廢棄率40%]、 地瓜粉、胡椒鹽   沙拉油 炸</t>
  </si>
  <si>
    <t>梅乾菜滷肉&amp;薯餅</t>
    <phoneticPr fontId="49" type="noConversion"/>
  </si>
  <si>
    <t>豬肉塊20、梅乾菜10/薯餅10</t>
    <phoneticPr fontId="49" type="noConversion"/>
  </si>
  <si>
    <t>生鮮水鯊魚肉(暫定)(展昇)20[包冰率20%]&amp;蘿蔔絲捲10</t>
    <phoneticPr fontId="49" type="noConversion"/>
  </si>
  <si>
    <t>可可銀絲卷&amp;雞塊</t>
    <phoneticPr fontId="49" type="noConversion"/>
  </si>
  <si>
    <t>銀絲卷20(格萊){麵粉、酵母、二砂糖、可可粉、奶粉&amp;雞塊10</t>
    <phoneticPr fontId="49" type="noConversion"/>
  </si>
  <si>
    <t>白木耳5、紅棗3、枸杞1、二砂糖適量</t>
  </si>
  <si>
    <t>白菜20、紅蘿蔔10、木耳絲1、竹筍絲5、虱目魚丸10(格萊)&amp;山藥球10</t>
    <phoneticPr fontId="49" type="noConversion"/>
  </si>
  <si>
    <t>非基改玉米粒25、馬鈴薯10、紅蘿蔔10、豬絞肉10、毛豆仁1&amp;熱狗10</t>
    <phoneticPr fontId="49" type="noConversion"/>
  </si>
  <si>
    <t>綠豆麥片湯</t>
    <phoneticPr fontId="49" type="noConversion"/>
  </si>
  <si>
    <t>◎*脆皮雞翅</t>
    <phoneticPr fontId="49" type="noConversion"/>
  </si>
  <si>
    <t>鮮味鬆餅&amp;花枝丸</t>
    <phoneticPr fontId="49" type="noConversion"/>
  </si>
  <si>
    <t>白米90、糙米30</t>
  </si>
  <si>
    <t>雞翅(正港)80[廢棄率35%]、地瓜粉、胡椒鹽  沙拉油  炸</t>
  </si>
  <si>
    <t>*脆皮雞翅</t>
    <phoneticPr fontId="49" type="noConversion"/>
  </si>
  <si>
    <t>30[麵粉10、砂糖5、蛋5、奶粉5、奶油5]興麥&amp;花枝丸10</t>
    <phoneticPr fontId="49" type="noConversion"/>
  </si>
  <si>
    <t>燒仙草</t>
  </si>
  <si>
    <t>燒仙草</t>
    <phoneticPr fontId="49" type="noConversion"/>
  </si>
  <si>
    <t>◎*美式炸雞排</t>
    <phoneticPr fontId="49" type="noConversion"/>
  </si>
  <si>
    <t>芳香水餃&amp;珍珠丸子</t>
    <phoneticPr fontId="49" type="noConversion"/>
  </si>
  <si>
    <t>繽紛焗烤&amp;毛豆莢</t>
    <phoneticPr fontId="49" type="noConversion"/>
  </si>
  <si>
    <t>馬鈴薯15、豬絞肉10、洋蔥10、紅蘿蔔5 、乳酪絲適量&amp;毛豆莢10</t>
    <phoneticPr fontId="49" type="noConversion"/>
  </si>
  <si>
    <t>*美式炸雞排</t>
  </si>
  <si>
    <t>雞排(正港)80[廢棄率35%]、地瓜粉、胡椒鹽  沙拉油  炸</t>
  </si>
  <si>
    <t>芳香水餃&amp;珍珠丸子</t>
    <phoneticPr fontId="63" type="noConversion"/>
  </si>
  <si>
    <t>水餃20(格萊){麵粉、水、食鹽、砂糖、高麗菜、豬絞肉} 蒸&amp;珍珠丸子10</t>
    <phoneticPr fontId="63" type="noConversion"/>
  </si>
  <si>
    <t>麥片5、綠豆5、花豆5  仙草汁</t>
    <phoneticPr fontId="63" type="noConversion"/>
  </si>
  <si>
    <t>鐵板豬柳&amp;芝麻球</t>
    <phoneticPr fontId="63" type="noConversion"/>
  </si>
  <si>
    <t>生鮮豬柳(讚成)20、洋蔥10、紅蘿蔔5、黑胡椒、醬油&amp;芝麻球10</t>
    <phoneticPr fontId="63" type="noConversion"/>
  </si>
  <si>
    <t>奶香洋芋&amp;熱狗球</t>
    <phoneticPr fontId="63" type="noConversion"/>
  </si>
  <si>
    <t>馬鈴薯20、洋蔥10、紅蘿蔔5、豬肉片10&amp;熱狗球10</t>
    <phoneticPr fontId="63" type="noConversion"/>
  </si>
  <si>
    <t>珍珠紅茶</t>
    <phoneticPr fontId="49" type="noConversion"/>
  </si>
  <si>
    <t>珍珠紅茶</t>
    <phoneticPr fontId="63" type="noConversion"/>
  </si>
  <si>
    <t>粉圓10 紅茶</t>
    <phoneticPr fontId="63" type="noConversion"/>
  </si>
  <si>
    <t>◎*椒鹽雞丁</t>
    <phoneticPr fontId="49" type="noConversion"/>
  </si>
  <si>
    <t>蘿蔔糕&amp;黃金球</t>
    <phoneticPr fontId="49" type="noConversion"/>
  </si>
  <si>
    <t>*椒鹽雞丁</t>
    <phoneticPr fontId="63" type="noConversion"/>
  </si>
  <si>
    <t>生鮮雞丁(正港)80[廢棄率35%]、九層塔1 地瓜粉、胡椒鹽   沙拉油 炸</t>
  </si>
  <si>
    <t>雞蛋20、菜脯10、蔥5</t>
    <phoneticPr fontId="63" type="noConversion"/>
  </si>
  <si>
    <t>中式滷肉&amp;黑椒毛豆莢</t>
    <phoneticPr fontId="63" type="noConversion"/>
  </si>
  <si>
    <t>豬肉塊20、蘿蔔10/毛豆莢15</t>
    <phoneticPr fontId="49" type="noConversion"/>
  </si>
  <si>
    <t>玉米總匯&amp;花枝丸</t>
    <phoneticPr fontId="63" type="noConversion"/>
  </si>
  <si>
    <t>非基改玉米粒25、馬鈴薯10、紅蘿蔔10、豬絞肉10、毛豆仁1&amp;花枝丸10</t>
    <phoneticPr fontId="63" type="noConversion"/>
  </si>
  <si>
    <t>蘿蔔糕&amp;黃金球</t>
    <phoneticPr fontId="63" type="noConversion"/>
  </si>
  <si>
    <t>蘿蔔糕(格萊)20{在來米粉、白蘿蔔、水}蒸&amp;黃金球10</t>
    <phoneticPr fontId="63" type="noConversion"/>
  </si>
  <si>
    <t>非基改豆腐10、紅蘿蔔5、乾木耳絲1、雞蛋10、胡椒粉、烏醋、地瓜粉(勾芡)</t>
  </si>
  <si>
    <t>黑胡椒豬柳</t>
  </si>
  <si>
    <t>洋蔥肉片</t>
  </si>
  <si>
    <t>生鮮豬柳(讚成)50、洋蔥10、紅蘿蔔5、黑胡椒、醬油</t>
  </si>
  <si>
    <t>生鮮豬肉片(讚成)25、洋蔥10、紅蘿蔔5</t>
  </si>
  <si>
    <t>筍香滷肉&amp;椒鹽薯條</t>
    <phoneticPr fontId="49" type="noConversion"/>
  </si>
  <si>
    <t>日式肉片&amp;醬香米血</t>
    <phoneticPr fontId="63" type="noConversion"/>
  </si>
  <si>
    <t>豬肉塊20、筍乾10/馬鈴薯20</t>
    <phoneticPr fontId="49" type="noConversion"/>
  </si>
  <si>
    <t>生鮮豬肉片(讚成)20、洋蔥10、紅蘿蔔5/米血10</t>
    <phoneticPr fontId="63" type="noConversion"/>
  </si>
  <si>
    <t>中式炒麵</t>
    <phoneticPr fontId="63" type="noConversion"/>
  </si>
  <si>
    <t>白油麵255、豬肉絲10、高麗菜15、紅蘿蔔5、洋蔥10、木耳絲1</t>
    <phoneticPr fontId="63" type="noConversion"/>
  </si>
  <si>
    <t>鐵板麵255、高麗菜15、洋蔥10、紅蘿蔔5、豬絞肉10、黑胡椒、醬油</t>
    <phoneticPr fontId="49" type="noConversion"/>
  </si>
  <si>
    <t>白米120、高麗菜10、洋蔥10、紅蘿蔔5、豬絞肉10、雞蛋10、 青豆仁1、番茄醬</t>
    <phoneticPr fontId="63" type="noConversion"/>
  </si>
  <si>
    <t>水果</t>
    <phoneticPr fontId="49" type="noConversion"/>
  </si>
  <si>
    <t>鮮菇炒干片</t>
  </si>
  <si>
    <t>鮮菇10、豆干片20、紅蘿蔔10、木耳絲1</t>
  </si>
  <si>
    <t>日式蒸蛋</t>
  </si>
  <si>
    <t>日式蒸蛋</t>
    <phoneticPr fontId="49" type="noConversion"/>
  </si>
  <si>
    <t>雞蛋20、柴魚粉</t>
    <phoneticPr fontId="49" type="noConversion"/>
  </si>
  <si>
    <t>芳香滷蛋</t>
    <phoneticPr fontId="49" type="noConversion"/>
  </si>
  <si>
    <t>水煮蛋20</t>
    <phoneticPr fontId="49" type="noConversion"/>
  </si>
  <si>
    <t>沙茶冬粉&amp;地瓜球</t>
    <phoneticPr fontId="49" type="noConversion"/>
  </si>
  <si>
    <t>泰式打拋豬</t>
    <phoneticPr fontId="49" type="noConversion"/>
  </si>
  <si>
    <t>蘿蔔10、海帶結10、薑絲1</t>
    <phoneticPr fontId="49" type="noConversion"/>
  </si>
  <si>
    <t>高麗菜10、冬粉10、紅蘿蔔5、木耳絲1&amp;地瓜球10</t>
    <phoneticPr fontId="49" type="noConversion"/>
  </si>
  <si>
    <t>蘿蔔玉米湯</t>
    <phoneticPr fontId="49" type="noConversion"/>
  </si>
  <si>
    <t>蘿蔔玉米湯</t>
    <phoneticPr fontId="63" type="noConversion"/>
  </si>
  <si>
    <t>蘿蔔10、玉米(塊)10、薑絲1</t>
    <phoneticPr fontId="63" type="noConversion"/>
  </si>
  <si>
    <t>白米110、高麗菜15、紅蘿蔔10、豬絞肉10、青豆仁2</t>
    <phoneticPr fontId="49" type="noConversion"/>
  </si>
  <si>
    <t>鮮瓜炒肉絲</t>
    <phoneticPr fontId="49" type="noConversion"/>
  </si>
  <si>
    <t>鮮瓜20、紅蘿蔔10、木耳絲1、豬肉絲10</t>
    <phoneticPr fontId="49" type="noConversion"/>
  </si>
  <si>
    <t>◎雙主菜標示</t>
    <phoneticPr fontId="49" type="noConversion"/>
  </si>
  <si>
    <t>◎里肌肉排</t>
    <phoneticPr fontId="49" type="noConversion"/>
  </si>
  <si>
    <t>◎香蒜鹹豬肉</t>
    <phoneticPr fontId="49" type="noConversion"/>
  </si>
  <si>
    <t>◎泰式打拋豬</t>
    <phoneticPr fontId="49" type="noConversion"/>
  </si>
  <si>
    <t>◎鐵板豬柳</t>
    <phoneticPr fontId="49" type="noConversion"/>
  </si>
  <si>
    <t>◎鐵路排骨</t>
    <phoneticPr fontId="49" type="noConversion"/>
  </si>
  <si>
    <t>◎開胃肉燥</t>
    <phoneticPr fontId="49" type="noConversion"/>
  </si>
  <si>
    <t>◎黑胡椒豬柳</t>
    <phoneticPr fontId="49" type="noConversion"/>
  </si>
  <si>
    <t>◎漢堡肉排</t>
    <phoneticPr fontId="49" type="noConversion"/>
  </si>
  <si>
    <t>◎洋蔥肉片</t>
    <phoneticPr fontId="49" type="noConversion"/>
  </si>
  <si>
    <t>鮮瓜炒肉片</t>
    <phoneticPr fontId="49" type="noConversion"/>
  </si>
  <si>
    <t>左宗棠雞丁&amp;水晶餃</t>
    <phoneticPr fontId="49" type="noConversion"/>
  </si>
  <si>
    <t>鮮瓜25、紅蘿蔔10、木耳絲1、豬肉片10</t>
    <phoneticPr fontId="49" type="noConversion"/>
  </si>
  <si>
    <t>生鮮雞丁40[廢棄率40%]、紅蘿蔔5&amp;水晶餃10</t>
    <phoneticPr fontId="49" type="noConversion"/>
  </si>
  <si>
    <r>
      <rPr>
        <b/>
        <sz val="40"/>
        <color rgb="FFFF0000"/>
        <rFont val="微軟正黑體"/>
        <family val="2"/>
        <charset val="136"/>
      </rPr>
      <t>◎糖醋魚肉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紅豆派</t>
    </r>
  </si>
  <si>
    <r>
      <rPr>
        <b/>
        <sz val="40"/>
        <color rgb="FFFF0000"/>
        <rFont val="微軟正黑體"/>
        <family val="2"/>
        <charset val="136"/>
      </rPr>
      <t>◎梅乾菜滷肉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薯餅</t>
    </r>
    <phoneticPr fontId="49" type="noConversion"/>
  </si>
  <si>
    <r>
      <rPr>
        <b/>
        <sz val="40"/>
        <color rgb="FFFF0000"/>
        <rFont val="微軟正黑體"/>
        <family val="2"/>
        <charset val="136"/>
      </rPr>
      <t>◎芳香魚肉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蘿蔔絲捲</t>
    </r>
    <phoneticPr fontId="49" type="noConversion"/>
  </si>
  <si>
    <r>
      <t>虱目魚丸燴白菜&amp;</t>
    </r>
    <r>
      <rPr>
        <b/>
        <sz val="40"/>
        <color theme="9" tint="-0.249977111117893"/>
        <rFont val="微軟正黑體"/>
        <family val="2"/>
        <charset val="136"/>
      </rPr>
      <t>山藥球</t>
    </r>
    <phoneticPr fontId="49" type="noConversion"/>
  </si>
  <si>
    <r>
      <t>田園四色&amp;</t>
    </r>
    <r>
      <rPr>
        <b/>
        <sz val="40"/>
        <color theme="9" tint="-0.249977111117893"/>
        <rFont val="微軟正黑體"/>
        <family val="2"/>
        <charset val="136"/>
      </rPr>
      <t>熱狗</t>
    </r>
    <phoneticPr fontId="49" type="noConversion"/>
  </si>
  <si>
    <r>
      <rPr>
        <b/>
        <sz val="40"/>
        <color rgb="FFFF0000"/>
        <rFont val="微軟正黑體"/>
        <family val="2"/>
        <charset val="136"/>
      </rPr>
      <t>◎左宗棠雞丁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水晶餃</t>
    </r>
    <phoneticPr fontId="49" type="noConversion"/>
  </si>
  <si>
    <r>
      <t>繽紛焗烤&amp;</t>
    </r>
    <r>
      <rPr>
        <b/>
        <sz val="40"/>
        <color theme="9" tint="-0.249977111117893"/>
        <rFont val="微軟正黑體"/>
        <family val="2"/>
        <charset val="136"/>
      </rPr>
      <t>毛豆莢</t>
    </r>
    <phoneticPr fontId="49" type="noConversion"/>
  </si>
  <si>
    <r>
      <rPr>
        <b/>
        <sz val="40"/>
        <color theme="9" tint="-0.249977111117893"/>
        <rFont val="Microsoft JhengHei"/>
        <family val="2"/>
      </rPr>
      <t>可可</t>
    </r>
    <r>
      <rPr>
        <b/>
        <sz val="40"/>
        <color theme="9" tint="-0.249977111117893"/>
        <rFont val="微軟正黑體"/>
        <family val="2"/>
        <charset val="136"/>
      </rPr>
      <t>銀絲卷&amp;雞塊</t>
    </r>
    <phoneticPr fontId="49" type="noConversion"/>
  </si>
  <si>
    <r>
      <t>沙茶炒冬粉&amp;</t>
    </r>
    <r>
      <rPr>
        <b/>
        <sz val="40"/>
        <color theme="9" tint="-0.249977111117893"/>
        <rFont val="微軟正黑體"/>
        <family val="2"/>
        <charset val="136"/>
      </rPr>
      <t>地瓜球</t>
    </r>
    <phoneticPr fontId="49" type="noConversion"/>
  </si>
  <si>
    <r>
      <rPr>
        <b/>
        <sz val="40"/>
        <color rgb="FFFF0000"/>
        <rFont val="微軟正黑體"/>
        <family val="2"/>
        <charset val="136"/>
      </rPr>
      <t>◎筍香滷肉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椒鹽薯條</t>
    </r>
    <phoneticPr fontId="49" type="noConversion"/>
  </si>
  <si>
    <r>
      <t>奶香洋芋&amp;</t>
    </r>
    <r>
      <rPr>
        <b/>
        <sz val="40"/>
        <color theme="9" tint="-0.249977111117893"/>
        <rFont val="微軟正黑體"/>
        <family val="2"/>
        <charset val="136"/>
      </rPr>
      <t>熱狗球</t>
    </r>
    <phoneticPr fontId="49" type="noConversion"/>
  </si>
  <si>
    <r>
      <rPr>
        <b/>
        <sz val="40"/>
        <color rgb="FFFF0000"/>
        <rFont val="微軟正黑體"/>
        <family val="2"/>
        <charset val="136"/>
      </rPr>
      <t>◎茄汁魚肉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芝麻球</t>
    </r>
    <phoneticPr fontId="49" type="noConversion"/>
  </si>
  <si>
    <r>
      <rPr>
        <b/>
        <sz val="40"/>
        <color rgb="FFFF0000"/>
        <rFont val="微軟正黑體"/>
        <family val="2"/>
        <charset val="136"/>
      </rPr>
      <t>◎日式肉片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醬香米血</t>
    </r>
    <phoneticPr fontId="49" type="noConversion"/>
  </si>
  <si>
    <r>
      <rPr>
        <b/>
        <sz val="40"/>
        <color rgb="FFFF0000"/>
        <rFont val="微軟正黑體"/>
        <family val="2"/>
        <charset val="136"/>
      </rPr>
      <t>◎中式滷肉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黑椒毛豆莢</t>
    </r>
    <phoneticPr fontId="49" type="noConversion"/>
  </si>
  <si>
    <r>
      <t>玉米總匯&amp;</t>
    </r>
    <r>
      <rPr>
        <b/>
        <sz val="40"/>
        <color theme="9" tint="-0.249977111117893"/>
        <rFont val="微軟正黑體"/>
        <family val="2"/>
        <charset val="136"/>
      </rPr>
      <t>花枝丸</t>
    </r>
    <phoneticPr fontId="49" type="noConversion"/>
  </si>
  <si>
    <r>
      <t>◎招牌炸醬&amp;</t>
    </r>
    <r>
      <rPr>
        <b/>
        <sz val="40"/>
        <color theme="9" tint="-0.249977111117893"/>
        <rFont val="微軟正黑體"/>
        <family val="2"/>
        <charset val="136"/>
      </rPr>
      <t>椒鹽甜不辣</t>
    </r>
    <phoneticPr fontId="49" type="noConversion"/>
  </si>
  <si>
    <t>招牌炸醬&amp;椒鹽甜不辣</t>
    <phoneticPr fontId="63" type="noConversion"/>
  </si>
  <si>
    <t>非基改豆干15、豬絞肉10、紅蘿蔔5、白蘿蔔10、毛豆仁3&amp;甜不辣10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</si>
</sst>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76" formatCode="m&quot;月&quot;d&quot;日&quot;;@"/>
    <numFmt numFmtId="177" formatCode="0.0_ "/>
    <numFmt numFmtId="178" formatCode="0.0;[Red]0.0"/>
    <numFmt numFmtId="179" formatCode="0;_ᰀ"/>
    <numFmt numFmtId="180" formatCode="0;_렀"/>
    <numFmt numFmtId="181" formatCode="0;_簀"/>
    <numFmt numFmtId="182" formatCode="m&quot;月&quot;d&quot;日&quot;"/>
    <numFmt numFmtId="183" formatCode="0_ "/>
  </numFmts>
  <fonts count="72"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1"/>
      <name val="標楷體"/>
      <family val="4"/>
      <charset val="136"/>
    </font>
    <font>
      <sz val="12"/>
      <name val="微軟正黑體"/>
      <family val="2"/>
      <charset val="136"/>
    </font>
    <font>
      <sz val="3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20"/>
      <name val="微軟正黑體"/>
      <family val="2"/>
      <charset val="136"/>
    </font>
    <font>
      <sz val="16"/>
      <name val="微軟正黑體"/>
      <family val="2"/>
      <charset val="136"/>
    </font>
    <font>
      <b/>
      <sz val="14"/>
      <name val="微軟正黑體"/>
      <family val="2"/>
      <charset val="136"/>
    </font>
    <font>
      <sz val="11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2"/>
      <name val="微軟正黑體"/>
      <family val="2"/>
      <charset val="136"/>
    </font>
    <font>
      <sz val="13"/>
      <name val="微軟正黑體"/>
      <family val="2"/>
      <charset val="136"/>
    </font>
    <font>
      <sz val="30"/>
      <name val="標楷體"/>
      <family val="4"/>
      <charset val="136"/>
    </font>
    <font>
      <b/>
      <sz val="12"/>
      <name val="標楷體"/>
      <family val="4"/>
      <charset val="136"/>
    </font>
    <font>
      <b/>
      <sz val="13"/>
      <name val="標楷體"/>
      <family val="4"/>
      <charset val="136"/>
    </font>
    <font>
      <sz val="40"/>
      <name val="文鼎ＰＯֽ"/>
      <family val="3"/>
      <charset val="136"/>
    </font>
    <font>
      <b/>
      <sz val="18"/>
      <name val="文鼎ＰＯֽ"/>
      <family val="3"/>
      <charset val="136"/>
    </font>
    <font>
      <b/>
      <sz val="24"/>
      <name val="文鼎ＰＯֽ"/>
      <family val="3"/>
      <charset val="136"/>
    </font>
    <font>
      <sz val="12"/>
      <name val="文鼎ＰＯֽ"/>
      <family val="3"/>
      <charset val="136"/>
    </font>
    <font>
      <sz val="50"/>
      <name val="微軟正黑體"/>
      <family val="2"/>
      <charset val="136"/>
    </font>
    <font>
      <b/>
      <sz val="48"/>
      <name val="微軟正黑體"/>
      <family val="2"/>
      <charset val="136"/>
    </font>
    <font>
      <b/>
      <sz val="50"/>
      <name val="微軟正黑體"/>
      <family val="2"/>
      <charset val="136"/>
    </font>
    <font>
      <b/>
      <sz val="36"/>
      <name val="微軟正黑體"/>
      <family val="2"/>
      <charset val="136"/>
    </font>
    <font>
      <b/>
      <sz val="60"/>
      <color indexed="10"/>
      <name val="微軟正黑體"/>
      <family val="2"/>
      <charset val="136"/>
    </font>
    <font>
      <b/>
      <sz val="36"/>
      <color indexed="18"/>
      <name val="微軟正黑體"/>
      <family val="2"/>
      <charset val="136"/>
    </font>
    <font>
      <sz val="36"/>
      <name val="微軟正黑體"/>
      <family val="2"/>
      <charset val="136"/>
    </font>
    <font>
      <b/>
      <sz val="45"/>
      <name val="微軟正黑體"/>
      <family val="2"/>
      <charset val="136"/>
    </font>
    <font>
      <sz val="40"/>
      <name val="微軟正黑體"/>
      <family val="2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20"/>
      <color theme="1"/>
      <name val="微軟正黑體"/>
      <family val="2"/>
      <charset val="136"/>
    </font>
    <font>
      <b/>
      <sz val="36"/>
      <color rgb="FFFF0000"/>
      <name val="微軟正黑體"/>
      <family val="2"/>
      <charset val="136"/>
    </font>
    <font>
      <sz val="40"/>
      <color theme="1"/>
      <name val="微軟正黑體"/>
      <family val="2"/>
      <charset val="136"/>
    </font>
    <font>
      <sz val="40"/>
      <color rgb="FF7030A0"/>
      <name val="微軟正黑體"/>
      <family val="2"/>
      <charset val="136"/>
    </font>
    <font>
      <sz val="40"/>
      <color rgb="FF00B050"/>
      <name val="微軟正黑體"/>
      <family val="2"/>
      <charset val="136"/>
    </font>
    <font>
      <sz val="40"/>
      <color theme="4"/>
      <name val="微軟正黑體"/>
      <family val="2"/>
      <charset val="136"/>
    </font>
    <font>
      <sz val="40"/>
      <color rgb="FFFF0000"/>
      <name val="微軟正黑體"/>
      <family val="2"/>
      <charset val="136"/>
    </font>
    <font>
      <b/>
      <sz val="60"/>
      <color rgb="FFFF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40"/>
      <color theme="1"/>
      <name val="Microsoft JhengHei"/>
      <family val="2"/>
    </font>
    <font>
      <sz val="12"/>
      <color theme="1"/>
      <name val="新細明體"/>
      <family val="1"/>
      <charset val="136"/>
    </font>
    <font>
      <b/>
      <sz val="60"/>
      <color rgb="FFFF0000"/>
      <name val="Microsoft JhengHei"/>
      <family val="2"/>
    </font>
    <font>
      <sz val="40"/>
      <color theme="4"/>
      <name val="Microsoft JhengHei"/>
      <family val="2"/>
      <charset val="136"/>
    </font>
    <font>
      <b/>
      <sz val="40"/>
      <color rgb="FFFF0000"/>
      <name val="微軟正黑體"/>
      <family val="2"/>
      <charset val="136"/>
    </font>
    <font>
      <b/>
      <sz val="38"/>
      <color rgb="FFFF0000"/>
      <name val="微軟正黑體"/>
      <family val="2"/>
      <charset val="136"/>
    </font>
    <font>
      <b/>
      <sz val="40"/>
      <color theme="9" tint="-0.249977111117893"/>
      <name val="微軟正黑體"/>
      <family val="2"/>
      <charset val="136"/>
    </font>
    <font>
      <b/>
      <sz val="40"/>
      <color theme="9" tint="-0.249977111117893"/>
      <name val="Microsoft JhengHe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20" borderId="1" applyNumberFormat="0" applyAlignment="0" applyProtection="0">
      <alignment vertical="center"/>
    </xf>
    <xf numFmtId="0" fontId="39" fillId="21" borderId="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7" borderId="1" applyNumberFormat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5" fillId="23" borderId="7" applyNumberFormat="0" applyFont="0" applyAlignment="0" applyProtection="0">
      <alignment vertical="center"/>
    </xf>
    <xf numFmtId="0" fontId="35" fillId="23" borderId="7" applyNumberFormat="0" applyFont="0" applyAlignment="0" applyProtection="0">
      <alignment vertical="center"/>
    </xf>
    <xf numFmtId="0" fontId="35" fillId="23" borderId="7" applyNumberFormat="0" applyFont="0" applyAlignment="0" applyProtection="0">
      <alignment vertical="center"/>
    </xf>
    <xf numFmtId="0" fontId="46" fillId="20" borderId="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/>
    <xf numFmtId="0" fontId="50" fillId="0" borderId="0">
      <alignment vertical="center"/>
    </xf>
    <xf numFmtId="0" fontId="50" fillId="0" borderId="0">
      <alignment vertical="center"/>
    </xf>
    <xf numFmtId="0" fontId="32" fillId="0" borderId="0"/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5" fillId="0" borderId="0">
      <alignment vertical="center"/>
    </xf>
    <xf numFmtId="0" fontId="50" fillId="0" borderId="0">
      <alignment vertical="center"/>
    </xf>
    <xf numFmtId="0" fontId="35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50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43" fontId="35" fillId="0" borderId="0" applyFont="0" applyFill="0" applyBorder="0" applyAlignment="0" applyProtection="0">
      <alignment vertical="center"/>
    </xf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64">
    <xf numFmtId="0" fontId="0" fillId="0" borderId="0" xfId="0">
      <alignment vertical="center"/>
    </xf>
    <xf numFmtId="0" fontId="1" fillId="0" borderId="0" xfId="60" applyFont="1">
      <alignment vertical="center"/>
    </xf>
    <xf numFmtId="0" fontId="2" fillId="3" borderId="0" xfId="60" applyFont="1" applyFill="1">
      <alignment vertical="center"/>
    </xf>
    <xf numFmtId="0" fontId="2" fillId="0" borderId="0" xfId="60" applyFont="1">
      <alignment vertical="center"/>
    </xf>
    <xf numFmtId="0" fontId="3" fillId="0" borderId="0" xfId="60" applyFont="1">
      <alignment vertical="center"/>
    </xf>
    <xf numFmtId="0" fontId="4" fillId="0" borderId="0" xfId="60" applyFont="1">
      <alignment vertical="center"/>
    </xf>
    <xf numFmtId="0" fontId="4" fillId="0" borderId="0" xfId="60" applyFont="1" applyAlignment="1">
      <alignment horizontal="right" vertical="center"/>
    </xf>
    <xf numFmtId="0" fontId="8" fillId="0" borderId="10" xfId="60" applyFont="1" applyBorder="1" applyAlignment="1">
      <alignment horizontal="center" vertical="center"/>
    </xf>
    <xf numFmtId="0" fontId="4" fillId="0" borderId="10" xfId="60" applyFont="1" applyBorder="1" applyAlignment="1">
      <alignment horizontal="center" vertical="center"/>
    </xf>
    <xf numFmtId="0" fontId="9" fillId="0" borderId="10" xfId="60" applyFont="1" applyBorder="1" applyAlignment="1">
      <alignment horizontal="center" vertical="center"/>
    </xf>
    <xf numFmtId="0" fontId="10" fillId="0" borderId="0" xfId="60" applyFont="1" applyAlignment="1">
      <alignment horizontal="center" vertical="center"/>
    </xf>
    <xf numFmtId="0" fontId="11" fillId="3" borderId="11" xfId="60" applyFont="1" applyFill="1" applyBorder="1" applyAlignment="1">
      <alignment horizontal="center" vertical="center"/>
    </xf>
    <xf numFmtId="0" fontId="11" fillId="3" borderId="12" xfId="60" applyFont="1" applyFill="1" applyBorder="1" applyAlignment="1">
      <alignment horizontal="center" vertical="center" shrinkToFit="1"/>
    </xf>
    <xf numFmtId="0" fontId="53" fillId="25" borderId="12" xfId="60" applyFont="1" applyFill="1" applyBorder="1" applyAlignment="1">
      <alignment horizontal="center" vertical="center" shrinkToFit="1"/>
    </xf>
    <xf numFmtId="0" fontId="12" fillId="3" borderId="12" xfId="60" applyFont="1" applyFill="1" applyBorder="1" applyAlignment="1">
      <alignment horizontal="center" vertical="center" shrinkToFit="1"/>
    </xf>
    <xf numFmtId="176" fontId="13" fillId="0" borderId="13" xfId="60" applyNumberFormat="1" applyFont="1" applyBorder="1" applyAlignment="1">
      <alignment horizontal="center" vertical="center" shrinkToFit="1"/>
    </xf>
    <xf numFmtId="0" fontId="12" fillId="0" borderId="14" xfId="60" applyFont="1" applyBorder="1" applyAlignment="1">
      <alignment horizontal="center" vertical="center" shrinkToFit="1"/>
    </xf>
    <xf numFmtId="0" fontId="4" fillId="0" borderId="14" xfId="60" applyFont="1" applyBorder="1" applyAlignment="1">
      <alignment horizontal="center" vertical="center" shrinkToFit="1"/>
    </xf>
    <xf numFmtId="177" fontId="4" fillId="26" borderId="14" xfId="60" applyNumberFormat="1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13" fillId="0" borderId="16" xfId="60" applyFont="1" applyBorder="1" applyAlignment="1">
      <alignment horizontal="center" vertical="center"/>
    </xf>
    <xf numFmtId="0" fontId="4" fillId="0" borderId="15" xfId="60" applyFont="1" applyBorder="1" applyAlignment="1">
      <alignment horizontal="center" vertical="center" shrinkToFit="1"/>
    </xf>
    <xf numFmtId="177" fontId="4" fillId="26" borderId="15" xfId="60" applyNumberFormat="1" applyFont="1" applyFill="1" applyBorder="1" applyAlignment="1">
      <alignment horizontal="center" vertical="center"/>
    </xf>
    <xf numFmtId="0" fontId="4" fillId="0" borderId="15" xfId="60" applyFont="1" applyBorder="1" applyAlignment="1">
      <alignment horizontal="center" vertical="center"/>
    </xf>
    <xf numFmtId="0" fontId="54" fillId="22" borderId="15" xfId="60" applyFont="1" applyFill="1" applyBorder="1" applyAlignment="1">
      <alignment vertical="center" wrapText="1" shrinkToFit="1"/>
    </xf>
    <xf numFmtId="0" fontId="52" fillId="26" borderId="15" xfId="60" applyFont="1" applyFill="1" applyBorder="1" applyAlignment="1">
      <alignment vertical="center" shrinkToFit="1"/>
    </xf>
    <xf numFmtId="0" fontId="13" fillId="0" borderId="17" xfId="60" applyFont="1" applyBorder="1" applyAlignment="1">
      <alignment horizontal="center" vertical="center"/>
    </xf>
    <xf numFmtId="0" fontId="4" fillId="0" borderId="18" xfId="60" applyFont="1" applyBorder="1" applyAlignment="1">
      <alignment horizontal="center" vertical="center" shrinkToFit="1"/>
    </xf>
    <xf numFmtId="0" fontId="4" fillId="0" borderId="18" xfId="60" applyFont="1" applyBorder="1" applyAlignment="1">
      <alignment horizontal="center" vertical="center"/>
    </xf>
    <xf numFmtId="0" fontId="10" fillId="0" borderId="15" xfId="60" applyFont="1" applyBorder="1" applyAlignment="1">
      <alignment horizontal="center" vertical="center"/>
    </xf>
    <xf numFmtId="178" fontId="4" fillId="26" borderId="14" xfId="60" applyNumberFormat="1" applyFont="1" applyFill="1" applyBorder="1" applyAlignment="1">
      <alignment horizontal="center" vertical="center"/>
    </xf>
    <xf numFmtId="0" fontId="10" fillId="0" borderId="18" xfId="60" applyFont="1" applyBorder="1" applyAlignment="1">
      <alignment horizontal="center" vertical="center"/>
    </xf>
    <xf numFmtId="0" fontId="12" fillId="0" borderId="0" xfId="60" applyFont="1">
      <alignment vertical="center"/>
    </xf>
    <xf numFmtId="0" fontId="12" fillId="0" borderId="0" xfId="60" applyFont="1" applyAlignment="1">
      <alignment vertical="center" wrapText="1"/>
    </xf>
    <xf numFmtId="0" fontId="10" fillId="0" borderId="0" xfId="60" applyFont="1">
      <alignment vertical="center"/>
    </xf>
    <xf numFmtId="0" fontId="14" fillId="0" borderId="0" xfId="60" applyFont="1" applyAlignment="1">
      <alignment horizontal="left" vertical="center"/>
    </xf>
    <xf numFmtId="0" fontId="12" fillId="3" borderId="20" xfId="60" applyFont="1" applyFill="1" applyBorder="1" applyAlignment="1">
      <alignment horizontal="center" vertical="center" shrinkToFit="1"/>
    </xf>
    <xf numFmtId="0" fontId="4" fillId="0" borderId="21" xfId="60" applyFont="1" applyBorder="1" applyAlignment="1">
      <alignment horizontal="center" vertical="center"/>
    </xf>
    <xf numFmtId="179" fontId="4" fillId="0" borderId="22" xfId="60" applyNumberFormat="1" applyFont="1" applyBorder="1" applyAlignment="1">
      <alignment horizontal="center" vertical="center"/>
    </xf>
    <xf numFmtId="0" fontId="4" fillId="0" borderId="22" xfId="60" applyFont="1" applyBorder="1" applyAlignment="1">
      <alignment horizontal="center" vertical="center"/>
    </xf>
    <xf numFmtId="180" fontId="4" fillId="0" borderId="22" xfId="60" applyNumberFormat="1" applyFont="1" applyBorder="1" applyAlignment="1">
      <alignment horizontal="center" vertical="center"/>
    </xf>
    <xf numFmtId="181" fontId="4" fillId="0" borderId="23" xfId="60" applyNumberFormat="1" applyFont="1" applyBorder="1" applyAlignment="1">
      <alignment horizontal="center" vertical="center"/>
    </xf>
    <xf numFmtId="0" fontId="15" fillId="0" borderId="0" xfId="60" applyFont="1">
      <alignment vertical="center"/>
    </xf>
    <xf numFmtId="177" fontId="2" fillId="0" borderId="0" xfId="60" applyNumberFormat="1" applyFont="1">
      <alignment vertical="center"/>
    </xf>
    <xf numFmtId="0" fontId="52" fillId="0" borderId="0" xfId="0" applyFont="1">
      <alignment vertical="center"/>
    </xf>
    <xf numFmtId="0" fontId="12" fillId="0" borderId="14" xfId="60" applyFont="1" applyBorder="1" applyAlignment="1">
      <alignment horizontal="center" vertical="center" wrapText="1" shrinkToFit="1"/>
    </xf>
    <xf numFmtId="0" fontId="12" fillId="0" borderId="18" xfId="60" applyFont="1" applyBorder="1" applyAlignment="1">
      <alignment horizontal="center" vertical="center" shrinkToFit="1"/>
    </xf>
    <xf numFmtId="0" fontId="12" fillId="0" borderId="0" xfId="78" applyFont="1" applyAlignment="1">
      <alignment horizontal="center" vertical="center" shrinkToFit="1"/>
    </xf>
    <xf numFmtId="0" fontId="16" fillId="3" borderId="0" xfId="60" applyFont="1" applyFill="1">
      <alignment vertical="center"/>
    </xf>
    <xf numFmtId="0" fontId="4" fillId="0" borderId="19" xfId="60" applyFont="1" applyBorder="1">
      <alignment vertical="center"/>
    </xf>
    <xf numFmtId="0" fontId="16" fillId="0" borderId="0" xfId="60" applyFont="1">
      <alignment vertical="center"/>
    </xf>
    <xf numFmtId="0" fontId="12" fillId="0" borderId="18" xfId="60" applyFont="1" applyBorder="1" applyAlignment="1">
      <alignment horizontal="center" vertical="center" wrapText="1" shrinkToFit="1"/>
    </xf>
    <xf numFmtId="0" fontId="51" fillId="0" borderId="0" xfId="0" applyFont="1">
      <alignment vertical="center"/>
    </xf>
    <xf numFmtId="0" fontId="11" fillId="0" borderId="14" xfId="60" applyFont="1" applyBorder="1" applyAlignment="1">
      <alignment horizontal="center" vertical="center" shrinkToFit="1"/>
    </xf>
    <xf numFmtId="0" fontId="17" fillId="0" borderId="0" xfId="78" applyFont="1" applyAlignment="1">
      <alignment horizontal="center" vertical="center"/>
    </xf>
    <xf numFmtId="0" fontId="18" fillId="0" borderId="0" xfId="83" applyFont="1" applyAlignment="1">
      <alignment horizontal="center"/>
    </xf>
    <xf numFmtId="0" fontId="19" fillId="0" borderId="0" xfId="83" applyFont="1" applyAlignment="1">
      <alignment horizontal="center"/>
    </xf>
    <xf numFmtId="0" fontId="20" fillId="0" borderId="0" xfId="78" applyFont="1" applyAlignment="1">
      <alignment horizontal="center" vertical="center"/>
    </xf>
    <xf numFmtId="0" fontId="21" fillId="0" borderId="0" xfId="83" applyFont="1" applyAlignment="1">
      <alignment horizontal="center"/>
    </xf>
    <xf numFmtId="0" fontId="22" fillId="0" borderId="0" xfId="83" applyFont="1" applyAlignment="1">
      <alignment vertical="center"/>
    </xf>
    <xf numFmtId="0" fontId="55" fillId="0" borderId="24" xfId="83" applyFont="1" applyBorder="1" applyAlignment="1">
      <alignment horizontal="center" vertical="center" shrinkToFit="1"/>
    </xf>
    <xf numFmtId="183" fontId="55" fillId="0" borderId="25" xfId="83" applyNumberFormat="1" applyFont="1" applyBorder="1" applyAlignment="1">
      <alignment horizontal="center" vertical="center" shrinkToFit="1"/>
    </xf>
    <xf numFmtId="0" fontId="55" fillId="0" borderId="25" xfId="83" applyFont="1" applyBorder="1" applyAlignment="1">
      <alignment horizontal="center" vertical="center" shrinkToFit="1"/>
    </xf>
    <xf numFmtId="183" fontId="55" fillId="0" borderId="26" xfId="83" applyNumberFormat="1" applyFont="1" applyBorder="1" applyAlignment="1">
      <alignment horizontal="center" vertical="center" shrinkToFit="1"/>
    </xf>
    <xf numFmtId="0" fontId="55" fillId="0" borderId="27" xfId="83" applyFont="1" applyBorder="1" applyAlignment="1">
      <alignment horizontal="center" vertical="center" shrinkToFit="1"/>
    </xf>
    <xf numFmtId="183" fontId="55" fillId="0" borderId="10" xfId="83" applyNumberFormat="1" applyFont="1" applyBorder="1" applyAlignment="1">
      <alignment horizontal="center" vertical="center" shrinkToFit="1"/>
    </xf>
    <xf numFmtId="0" fontId="55" fillId="0" borderId="10" xfId="83" applyFont="1" applyBorder="1" applyAlignment="1">
      <alignment horizontal="center" vertical="center" shrinkToFit="1"/>
    </xf>
    <xf numFmtId="183" fontId="55" fillId="0" borderId="28" xfId="83" applyNumberFormat="1" applyFont="1" applyBorder="1" applyAlignment="1">
      <alignment horizontal="center" vertical="center" shrinkToFit="1"/>
    </xf>
    <xf numFmtId="0" fontId="7" fillId="0" borderId="0" xfId="83" applyFont="1" applyAlignment="1">
      <alignment horizontal="center"/>
    </xf>
    <xf numFmtId="0" fontId="4" fillId="0" borderId="0" xfId="78" applyFont="1" applyAlignment="1">
      <alignment horizontal="center" vertical="center"/>
    </xf>
    <xf numFmtId="0" fontId="28" fillId="0" borderId="0" xfId="83" applyFont="1" applyAlignment="1">
      <alignment vertical="center"/>
    </xf>
    <xf numFmtId="0" fontId="29" fillId="0" borderId="0" xfId="78" applyFont="1">
      <alignment vertical="center"/>
    </xf>
    <xf numFmtId="182" fontId="18" fillId="0" borderId="0" xfId="83" applyNumberFormat="1" applyFont="1" applyAlignment="1">
      <alignment horizontal="center"/>
    </xf>
    <xf numFmtId="0" fontId="4" fillId="22" borderId="15" xfId="60" applyFont="1" applyFill="1" applyBorder="1" applyAlignment="1">
      <alignment vertical="center" wrapText="1" shrinkToFit="1"/>
    </xf>
    <xf numFmtId="0" fontId="6" fillId="22" borderId="15" xfId="60" applyFont="1" applyFill="1" applyBorder="1" applyAlignment="1">
      <alignment vertical="center" wrapText="1" shrinkToFit="1"/>
    </xf>
    <xf numFmtId="0" fontId="4" fillId="22" borderId="18" xfId="60" applyFont="1" applyFill="1" applyBorder="1" applyAlignment="1">
      <alignment vertical="center" wrapText="1" shrinkToFit="1"/>
    </xf>
    <xf numFmtId="0" fontId="6" fillId="22" borderId="18" xfId="60" applyFont="1" applyFill="1" applyBorder="1" applyAlignment="1">
      <alignment vertical="center" wrapText="1" shrinkToFit="1"/>
    </xf>
    <xf numFmtId="0" fontId="6" fillId="22" borderId="15" xfId="60" applyFont="1" applyFill="1" applyBorder="1" applyAlignment="1">
      <alignment horizontal="left" vertical="center" wrapText="1" shrinkToFit="1"/>
    </xf>
    <xf numFmtId="0" fontId="6" fillId="27" borderId="15" xfId="60" applyFont="1" applyFill="1" applyBorder="1" applyAlignment="1">
      <alignment horizontal="left" vertical="center" wrapText="1" shrinkToFit="1"/>
    </xf>
    <xf numFmtId="0" fontId="17" fillId="0" borderId="0" xfId="78" applyFont="1" applyAlignment="1">
      <alignment horizontal="left" vertical="center"/>
    </xf>
    <xf numFmtId="0" fontId="26" fillId="0" borderId="19" xfId="83" applyFont="1" applyBorder="1" applyAlignment="1">
      <alignment horizontal="center" vertical="center" shrinkToFit="1"/>
    </xf>
    <xf numFmtId="0" fontId="27" fillId="0" borderId="0" xfId="78" applyFont="1" applyAlignment="1">
      <alignment horizontal="center" vertical="center"/>
    </xf>
    <xf numFmtId="0" fontId="55" fillId="0" borderId="0" xfId="83" applyFont="1" applyAlignment="1">
      <alignment horizontal="center" vertical="center" shrinkToFit="1"/>
    </xf>
    <xf numFmtId="183" fontId="55" fillId="0" borderId="0" xfId="83" applyNumberFormat="1" applyFont="1" applyAlignment="1">
      <alignment horizontal="center" vertical="center" shrinkToFit="1"/>
    </xf>
    <xf numFmtId="0" fontId="65" fillId="26" borderId="0" xfId="0" applyFont="1" applyFill="1">
      <alignment vertical="center"/>
    </xf>
    <xf numFmtId="182" fontId="60" fillId="27" borderId="31" xfId="83" applyNumberFormat="1" applyFont="1" applyFill="1" applyBorder="1" applyAlignment="1">
      <alignment horizontal="center" vertical="center" shrinkToFit="1"/>
    </xf>
    <xf numFmtId="182" fontId="60" fillId="27" borderId="0" xfId="83" applyNumberFormat="1" applyFont="1" applyFill="1" applyAlignment="1">
      <alignment horizontal="center" vertical="center" shrinkToFit="1"/>
    </xf>
    <xf numFmtId="182" fontId="60" fillId="27" borderId="32" xfId="83" applyNumberFormat="1" applyFont="1" applyFill="1" applyBorder="1" applyAlignment="1">
      <alignment horizontal="center" vertical="center" shrinkToFit="1"/>
    </xf>
    <xf numFmtId="182" fontId="60" fillId="0" borderId="31" xfId="83" applyNumberFormat="1" applyFont="1" applyBorder="1" applyAlignment="1">
      <alignment horizontal="center" vertical="center" shrinkToFit="1"/>
    </xf>
    <xf numFmtId="182" fontId="60" fillId="0" borderId="0" xfId="83" applyNumberFormat="1" applyFont="1" applyAlignment="1">
      <alignment horizontal="center" vertical="center" shrinkToFit="1"/>
    </xf>
    <xf numFmtId="182" fontId="60" fillId="0" borderId="32" xfId="83" applyNumberFormat="1" applyFont="1" applyBorder="1" applyAlignment="1">
      <alignment horizontal="center" vertical="center" shrinkToFit="1"/>
    </xf>
    <xf numFmtId="182" fontId="61" fillId="0" borderId="31" xfId="83" applyNumberFormat="1" applyFont="1" applyBorder="1" applyAlignment="1">
      <alignment horizontal="center" vertical="center" shrinkToFit="1"/>
    </xf>
    <xf numFmtId="182" fontId="61" fillId="0" borderId="0" xfId="83" applyNumberFormat="1" applyFont="1" applyAlignment="1">
      <alignment horizontal="center" vertical="center" shrinkToFit="1"/>
    </xf>
    <xf numFmtId="182" fontId="61" fillId="0" borderId="32" xfId="83" applyNumberFormat="1" applyFont="1" applyBorder="1" applyAlignment="1">
      <alignment horizontal="center" vertical="center" shrinkToFit="1"/>
    </xf>
    <xf numFmtId="182" fontId="59" fillId="0" borderId="39" xfId="83" applyNumberFormat="1" applyFont="1" applyBorder="1" applyAlignment="1">
      <alignment horizontal="center" vertical="center" shrinkToFit="1"/>
    </xf>
    <xf numFmtId="182" fontId="59" fillId="0" borderId="40" xfId="83" applyNumberFormat="1" applyFont="1" applyBorder="1" applyAlignment="1">
      <alignment horizontal="center" vertical="center" shrinkToFit="1"/>
    </xf>
    <xf numFmtId="182" fontId="59" fillId="0" borderId="41" xfId="83" applyNumberFormat="1" applyFont="1" applyBorder="1" applyAlignment="1">
      <alignment horizontal="center" vertical="center" shrinkToFit="1"/>
    </xf>
    <xf numFmtId="182" fontId="60" fillId="0" borderId="33" xfId="83" applyNumberFormat="1" applyFont="1" applyBorder="1" applyAlignment="1">
      <alignment horizontal="center" vertical="center" shrinkToFit="1"/>
    </xf>
    <xf numFmtId="182" fontId="60" fillId="0" borderId="34" xfId="83" applyNumberFormat="1" applyFont="1" applyBorder="1" applyAlignment="1">
      <alignment horizontal="center" vertical="center" shrinkToFit="1"/>
    </xf>
    <xf numFmtId="182" fontId="60" fillId="0" borderId="35" xfId="83" applyNumberFormat="1" applyFont="1" applyBorder="1" applyAlignment="1">
      <alignment horizontal="center" vertical="center" shrinkToFit="1"/>
    </xf>
    <xf numFmtId="182" fontId="61" fillId="0" borderId="33" xfId="83" applyNumberFormat="1" applyFont="1" applyBorder="1" applyAlignment="1">
      <alignment horizontal="center" vertical="center" shrinkToFit="1"/>
    </xf>
    <xf numFmtId="182" fontId="61" fillId="0" borderId="34" xfId="83" applyNumberFormat="1" applyFont="1" applyBorder="1" applyAlignment="1">
      <alignment horizontal="center" vertical="center" shrinkToFit="1"/>
    </xf>
    <xf numFmtId="182" fontId="61" fillId="0" borderId="35" xfId="83" applyNumberFormat="1" applyFont="1" applyBorder="1" applyAlignment="1">
      <alignment horizontal="center" vertical="center" shrinkToFit="1"/>
    </xf>
    <xf numFmtId="0" fontId="26" fillId="0" borderId="0" xfId="83" applyFont="1" applyAlignment="1">
      <alignment horizontal="center" vertical="center" shrinkToFit="1"/>
    </xf>
    <xf numFmtId="0" fontId="27" fillId="0" borderId="0" xfId="78" applyFont="1" applyAlignment="1">
      <alignment horizontal="center" vertical="center"/>
    </xf>
    <xf numFmtId="0" fontId="58" fillId="27" borderId="31" xfId="83" applyFont="1" applyFill="1" applyBorder="1" applyAlignment="1">
      <alignment horizontal="center" vertical="center" shrinkToFit="1"/>
    </xf>
    <xf numFmtId="0" fontId="58" fillId="27" borderId="0" xfId="83" applyFont="1" applyFill="1" applyAlignment="1">
      <alignment horizontal="center" vertical="center" shrinkToFit="1"/>
    </xf>
    <xf numFmtId="0" fontId="58" fillId="27" borderId="32" xfId="83" applyFont="1" applyFill="1" applyBorder="1" applyAlignment="1">
      <alignment horizontal="center" vertical="center" shrinkToFit="1"/>
    </xf>
    <xf numFmtId="0" fontId="70" fillId="27" borderId="31" xfId="83" applyFont="1" applyFill="1" applyBorder="1" applyAlignment="1">
      <alignment horizontal="center" vertical="center" shrinkToFit="1"/>
    </xf>
    <xf numFmtId="0" fontId="70" fillId="27" borderId="0" xfId="83" applyFont="1" applyFill="1" applyAlignment="1">
      <alignment horizontal="center" vertical="center" shrinkToFit="1"/>
    </xf>
    <xf numFmtId="0" fontId="70" fillId="27" borderId="32" xfId="83" applyFont="1" applyFill="1" applyBorder="1" applyAlignment="1">
      <alignment horizontal="center" vertical="center" shrinkToFit="1"/>
    </xf>
    <xf numFmtId="0" fontId="57" fillId="27" borderId="31" xfId="60" applyFont="1" applyFill="1" applyBorder="1" applyAlignment="1">
      <alignment horizontal="center" vertical="center" shrinkToFit="1"/>
    </xf>
    <xf numFmtId="0" fontId="57" fillId="27" borderId="0" xfId="60" applyFont="1" applyFill="1" applyAlignment="1">
      <alignment horizontal="center" vertical="center" shrinkToFit="1"/>
    </xf>
    <xf numFmtId="0" fontId="57" fillId="27" borderId="32" xfId="60" applyFont="1" applyFill="1" applyBorder="1" applyAlignment="1">
      <alignment horizontal="center" vertical="center" shrinkToFit="1"/>
    </xf>
    <xf numFmtId="0" fontId="59" fillId="27" borderId="31" xfId="60" applyFont="1" applyFill="1" applyBorder="1" applyAlignment="1">
      <alignment horizontal="center" vertical="center" shrinkToFit="1"/>
    </xf>
    <xf numFmtId="0" fontId="59" fillId="27" borderId="0" xfId="60" applyFont="1" applyFill="1" applyAlignment="1">
      <alignment horizontal="center" vertical="center" shrinkToFit="1"/>
    </xf>
    <xf numFmtId="0" fontId="59" fillId="27" borderId="32" xfId="60" applyFont="1" applyFill="1" applyBorder="1" applyAlignment="1">
      <alignment horizontal="center" vertical="center" shrinkToFit="1"/>
    </xf>
    <xf numFmtId="0" fontId="56" fillId="0" borderId="19" xfId="83" applyFont="1" applyBorder="1" applyAlignment="1">
      <alignment horizontal="left" vertical="center" shrinkToFit="1"/>
    </xf>
    <xf numFmtId="182" fontId="24" fillId="24" borderId="36" xfId="0" applyNumberFormat="1" applyFont="1" applyFill="1" applyBorder="1" applyAlignment="1">
      <alignment horizontal="center" vertical="center" shrinkToFit="1"/>
    </xf>
    <xf numFmtId="182" fontId="24" fillId="24" borderId="37" xfId="0" applyNumberFormat="1" applyFont="1" applyFill="1" applyBorder="1" applyAlignment="1">
      <alignment horizontal="center" vertical="center" shrinkToFit="1"/>
    </xf>
    <xf numFmtId="182" fontId="24" fillId="24" borderId="38" xfId="0" applyNumberFormat="1" applyFont="1" applyFill="1" applyBorder="1" applyAlignment="1">
      <alignment horizontal="center" vertical="center" shrinkToFit="1"/>
    </xf>
    <xf numFmtId="0" fontId="57" fillId="27" borderId="29" xfId="78" applyFont="1" applyFill="1" applyBorder="1" applyAlignment="1">
      <alignment horizontal="center" vertical="center" shrinkToFit="1"/>
    </xf>
    <xf numFmtId="0" fontId="57" fillId="27" borderId="19" xfId="78" applyFont="1" applyFill="1" applyBorder="1" applyAlignment="1">
      <alignment horizontal="center" vertical="center" shrinkToFit="1"/>
    </xf>
    <xf numFmtId="0" fontId="57" fillId="27" borderId="30" xfId="78" applyFont="1" applyFill="1" applyBorder="1" applyAlignment="1">
      <alignment horizontal="center" vertical="center" shrinkToFit="1"/>
    </xf>
    <xf numFmtId="0" fontId="66" fillId="27" borderId="31" xfId="60" applyFont="1" applyFill="1" applyBorder="1" applyAlignment="1">
      <alignment horizontal="center" vertical="center" shrinkToFit="1"/>
    </xf>
    <xf numFmtId="0" fontId="25" fillId="27" borderId="0" xfId="60" applyFont="1" applyFill="1" applyAlignment="1">
      <alignment horizontal="center" vertical="center" shrinkToFit="1"/>
    </xf>
    <xf numFmtId="0" fontId="25" fillId="27" borderId="32" xfId="60" applyFont="1" applyFill="1" applyBorder="1" applyAlignment="1">
      <alignment horizontal="center" vertical="center" shrinkToFit="1"/>
    </xf>
    <xf numFmtId="0" fontId="25" fillId="27" borderId="31" xfId="60" applyFont="1" applyFill="1" applyBorder="1" applyAlignment="1">
      <alignment horizontal="center" vertical="center" shrinkToFit="1"/>
    </xf>
    <xf numFmtId="0" fontId="57" fillId="27" borderId="31" xfId="83" applyFont="1" applyFill="1" applyBorder="1" applyAlignment="1">
      <alignment horizontal="center" vertical="center" shrinkToFit="1"/>
    </xf>
    <xf numFmtId="0" fontId="57" fillId="27" borderId="0" xfId="83" applyFont="1" applyFill="1" applyAlignment="1">
      <alignment horizontal="center" vertical="center" shrinkToFit="1"/>
    </xf>
    <xf numFmtId="0" fontId="57" fillId="27" borderId="32" xfId="83" applyFont="1" applyFill="1" applyBorder="1" applyAlignment="1">
      <alignment horizontal="center" vertical="center" shrinkToFit="1"/>
    </xf>
    <xf numFmtId="0" fontId="57" fillId="0" borderId="31" xfId="60" applyFont="1" applyBorder="1" applyAlignment="1">
      <alignment horizontal="center" vertical="center" shrinkToFit="1"/>
    </xf>
    <xf numFmtId="0" fontId="57" fillId="0" borderId="0" xfId="60" applyFont="1" applyAlignment="1">
      <alignment horizontal="center" vertical="center" shrinkToFit="1"/>
    </xf>
    <xf numFmtId="0" fontId="57" fillId="0" borderId="32" xfId="60" applyFont="1" applyBorder="1" applyAlignment="1">
      <alignment horizontal="center" vertical="center" shrinkToFit="1"/>
    </xf>
    <xf numFmtId="0" fontId="25" fillId="0" borderId="31" xfId="60" applyFont="1" applyBorder="1" applyAlignment="1">
      <alignment horizontal="center" vertical="center" shrinkToFit="1"/>
    </xf>
    <xf numFmtId="0" fontId="25" fillId="0" borderId="0" xfId="60" applyFont="1" applyAlignment="1">
      <alignment horizontal="center" vertical="center" shrinkToFit="1"/>
    </xf>
    <xf numFmtId="0" fontId="25" fillId="0" borderId="32" xfId="60" applyFont="1" applyBorder="1" applyAlignment="1">
      <alignment horizontal="center" vertical="center" shrinkToFit="1"/>
    </xf>
    <xf numFmtId="0" fontId="58" fillId="0" borderId="31" xfId="83" applyFont="1" applyBorder="1" applyAlignment="1">
      <alignment horizontal="center" vertical="center" shrinkToFit="1"/>
    </xf>
    <xf numFmtId="0" fontId="58" fillId="0" borderId="0" xfId="83" applyFont="1" applyAlignment="1">
      <alignment horizontal="center" vertical="center" shrinkToFit="1"/>
    </xf>
    <xf numFmtId="0" fontId="58" fillId="0" borderId="32" xfId="83" applyFont="1" applyBorder="1" applyAlignment="1">
      <alignment horizontal="center" vertical="center" shrinkToFit="1"/>
    </xf>
    <xf numFmtId="0" fontId="57" fillId="0" borderId="29" xfId="78" applyFont="1" applyBorder="1" applyAlignment="1">
      <alignment horizontal="center" vertical="center" shrinkToFit="1"/>
    </xf>
    <xf numFmtId="0" fontId="57" fillId="0" borderId="19" xfId="78" applyFont="1" applyBorder="1" applyAlignment="1">
      <alignment horizontal="center" vertical="center" shrinkToFit="1"/>
    </xf>
    <xf numFmtId="0" fontId="57" fillId="0" borderId="30" xfId="78" applyFont="1" applyBorder="1" applyAlignment="1">
      <alignment horizontal="center" vertical="center" shrinkToFit="1"/>
    </xf>
    <xf numFmtId="0" fontId="59" fillId="0" borderId="31" xfId="60" applyFont="1" applyBorder="1" applyAlignment="1">
      <alignment horizontal="center" vertical="center" shrinkToFit="1"/>
    </xf>
    <xf numFmtId="0" fontId="59" fillId="0" borderId="0" xfId="60" applyFont="1" applyAlignment="1">
      <alignment horizontal="center" vertical="center" shrinkToFit="1"/>
    </xf>
    <xf numFmtId="0" fontId="59" fillId="0" borderId="32" xfId="60" applyFont="1" applyBorder="1" applyAlignment="1">
      <alignment horizontal="center" vertical="center" shrinkToFit="1"/>
    </xf>
    <xf numFmtId="182" fontId="60" fillId="27" borderId="33" xfId="83" applyNumberFormat="1" applyFont="1" applyFill="1" applyBorder="1" applyAlignment="1">
      <alignment horizontal="center" vertical="center" shrinkToFit="1"/>
    </xf>
    <xf numFmtId="182" fontId="60" fillId="27" borderId="34" xfId="83" applyNumberFormat="1" applyFont="1" applyFill="1" applyBorder="1" applyAlignment="1">
      <alignment horizontal="center" vertical="center" shrinkToFit="1"/>
    </xf>
    <xf numFmtId="182" fontId="60" fillId="27" borderId="35" xfId="83" applyNumberFormat="1" applyFont="1" applyFill="1" applyBorder="1" applyAlignment="1">
      <alignment horizontal="center" vertical="center" shrinkToFit="1"/>
    </xf>
    <xf numFmtId="182" fontId="67" fillId="27" borderId="33" xfId="83" applyNumberFormat="1" applyFont="1" applyFill="1" applyBorder="1" applyAlignment="1">
      <alignment horizontal="center" vertical="center" shrinkToFit="1"/>
    </xf>
    <xf numFmtId="182" fontId="61" fillId="27" borderId="33" xfId="83" applyNumberFormat="1" applyFont="1" applyFill="1" applyBorder="1" applyAlignment="1">
      <alignment horizontal="center" vertical="center" shrinkToFit="1"/>
    </xf>
    <xf numFmtId="182" fontId="61" fillId="27" borderId="34" xfId="83" applyNumberFormat="1" applyFont="1" applyFill="1" applyBorder="1" applyAlignment="1">
      <alignment horizontal="center" vertical="center" shrinkToFit="1"/>
    </xf>
    <xf numFmtId="182" fontId="61" fillId="27" borderId="35" xfId="83" applyNumberFormat="1" applyFont="1" applyFill="1" applyBorder="1" applyAlignment="1">
      <alignment horizontal="center" vertical="center" shrinkToFit="1"/>
    </xf>
    <xf numFmtId="0" fontId="64" fillId="27" borderId="31" xfId="60" applyFont="1" applyFill="1" applyBorder="1" applyAlignment="1">
      <alignment horizontal="center" vertical="center" shrinkToFit="1"/>
    </xf>
    <xf numFmtId="0" fontId="69" fillId="0" borderId="0" xfId="78" applyFont="1" applyAlignment="1">
      <alignment horizontal="left" vertical="center"/>
    </xf>
    <xf numFmtId="0" fontId="21" fillId="0" borderId="0" xfId="83" applyFont="1" applyAlignment="1">
      <alignment horizontal="center"/>
    </xf>
    <xf numFmtId="0" fontId="23" fillId="0" borderId="0" xfId="83" applyFont="1" applyAlignment="1">
      <alignment horizontal="center" vertical="center"/>
    </xf>
    <xf numFmtId="0" fontId="24" fillId="0" borderId="36" xfId="83" applyFont="1" applyBorder="1" applyAlignment="1">
      <alignment horizontal="center" vertical="center" shrinkToFit="1"/>
    </xf>
    <xf numFmtId="0" fontId="24" fillId="0" borderId="37" xfId="83" applyFont="1" applyBorder="1" applyAlignment="1">
      <alignment horizontal="center" vertical="center" shrinkToFit="1"/>
    </xf>
    <xf numFmtId="0" fontId="24" fillId="0" borderId="38" xfId="83" applyFont="1" applyBorder="1" applyAlignment="1">
      <alignment horizontal="center" vertical="center" shrinkToFit="1"/>
    </xf>
    <xf numFmtId="0" fontId="62" fillId="27" borderId="31" xfId="60" applyFont="1" applyFill="1" applyBorder="1" applyAlignment="1">
      <alignment horizontal="center" vertical="center" shrinkToFit="1"/>
    </xf>
    <xf numFmtId="0" fontId="5" fillId="0" borderId="0" xfId="60" applyFont="1" applyAlignment="1">
      <alignment horizontal="center" vertical="center"/>
    </xf>
    <xf numFmtId="0" fontId="7" fillId="0" borderId="0" xfId="60" applyFont="1" applyAlignment="1">
      <alignment horizontal="center" vertical="center"/>
    </xf>
    <xf numFmtId="0" fontId="8" fillId="0" borderId="0" xfId="60" applyFont="1" applyAlignment="1">
      <alignment horizontal="left" vertical="center"/>
    </xf>
  </cellXfs>
  <cellStyles count="9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1 2" xfId="31" xr:uid="{00000000-0005-0000-0000-00001E000000}"/>
    <cellStyle name="Heading 1_中港高中12月" xfId="32" xr:uid="{00000000-0005-0000-0000-00001F000000}"/>
    <cellStyle name="Heading 2" xfId="33" xr:uid="{00000000-0005-0000-0000-000020000000}"/>
    <cellStyle name="Heading 2 2" xfId="34" xr:uid="{00000000-0005-0000-0000-000021000000}"/>
    <cellStyle name="Heading 2_中港高中12月" xfId="35" xr:uid="{00000000-0005-0000-0000-000022000000}"/>
    <cellStyle name="Heading 3" xfId="36" xr:uid="{00000000-0005-0000-0000-000023000000}"/>
    <cellStyle name="Heading 3 2" xfId="37" xr:uid="{00000000-0005-0000-0000-000024000000}"/>
    <cellStyle name="Heading 3_中港高中12月" xfId="38" xr:uid="{00000000-0005-0000-0000-000025000000}"/>
    <cellStyle name="Heading 4" xfId="39" xr:uid="{00000000-0005-0000-0000-000026000000}"/>
    <cellStyle name="Heading 4 2" xfId="40" xr:uid="{00000000-0005-0000-0000-000027000000}"/>
    <cellStyle name="Input" xfId="41" xr:uid="{00000000-0005-0000-0000-000028000000}"/>
    <cellStyle name="Linked Cell" xfId="42" xr:uid="{00000000-0005-0000-0000-000029000000}"/>
    <cellStyle name="Neutral" xfId="43" xr:uid="{00000000-0005-0000-0000-00002A000000}"/>
    <cellStyle name="Note" xfId="44" xr:uid="{00000000-0005-0000-0000-00002B000000}"/>
    <cellStyle name="Note 2" xfId="45" xr:uid="{00000000-0005-0000-0000-00002C000000}"/>
    <cellStyle name="Note_中港高中12月" xfId="46" xr:uid="{00000000-0005-0000-0000-00002D000000}"/>
    <cellStyle name="Output" xfId="47" xr:uid="{00000000-0005-0000-0000-00002E000000}"/>
    <cellStyle name="Title" xfId="48" xr:uid="{00000000-0005-0000-0000-00002F000000}"/>
    <cellStyle name="Title 2" xfId="49" xr:uid="{00000000-0005-0000-0000-000030000000}"/>
    <cellStyle name="Total" xfId="50" xr:uid="{00000000-0005-0000-0000-000031000000}"/>
    <cellStyle name="Warning Text" xfId="51" xr:uid="{00000000-0005-0000-0000-000032000000}"/>
    <cellStyle name="一般" xfId="0" builtinId="0"/>
    <cellStyle name="一般 10" xfId="52" xr:uid="{00000000-0005-0000-0000-000034000000}"/>
    <cellStyle name="一般 11" xfId="53" xr:uid="{00000000-0005-0000-0000-000035000000}"/>
    <cellStyle name="一般 12" xfId="54" xr:uid="{00000000-0005-0000-0000-000036000000}"/>
    <cellStyle name="一般 2" xfId="55" xr:uid="{00000000-0005-0000-0000-000037000000}"/>
    <cellStyle name="一般 2 2" xfId="56" xr:uid="{00000000-0005-0000-0000-000038000000}"/>
    <cellStyle name="一般 2 2 2" xfId="57" xr:uid="{00000000-0005-0000-0000-000039000000}"/>
    <cellStyle name="一般 2 2 3" xfId="58" xr:uid="{00000000-0005-0000-0000-00003A000000}"/>
    <cellStyle name="一般 2 2_中港高中12月" xfId="59" xr:uid="{00000000-0005-0000-0000-00003B000000}"/>
    <cellStyle name="一般 2 3" xfId="60" xr:uid="{00000000-0005-0000-0000-00003C000000}"/>
    <cellStyle name="一般 2 3 2" xfId="61" xr:uid="{00000000-0005-0000-0000-00003D000000}"/>
    <cellStyle name="一般 2 3 2 2" xfId="62" xr:uid="{00000000-0005-0000-0000-00003E000000}"/>
    <cellStyle name="一般 2 3 2 2 2" xfId="63" xr:uid="{00000000-0005-0000-0000-00003F000000}"/>
    <cellStyle name="一般 2 3 2 2_中港高中12月" xfId="64" xr:uid="{00000000-0005-0000-0000-000040000000}"/>
    <cellStyle name="一般 2 3 2_中港高中12月" xfId="65" xr:uid="{00000000-0005-0000-0000-000041000000}"/>
    <cellStyle name="一般 2 4" xfId="66" xr:uid="{00000000-0005-0000-0000-000042000000}"/>
    <cellStyle name="一般 2 5" xfId="67" xr:uid="{00000000-0005-0000-0000-000043000000}"/>
    <cellStyle name="一般 2_99年10月菜單" xfId="68" xr:uid="{00000000-0005-0000-0000-000044000000}"/>
    <cellStyle name="一般 3" xfId="69" xr:uid="{00000000-0005-0000-0000-000045000000}"/>
    <cellStyle name="一般 3 2" xfId="70" xr:uid="{00000000-0005-0000-0000-000046000000}"/>
    <cellStyle name="一般 3 2 2" xfId="71" xr:uid="{00000000-0005-0000-0000-000047000000}"/>
    <cellStyle name="一般 3 3" xfId="72" xr:uid="{00000000-0005-0000-0000-000048000000}"/>
    <cellStyle name="一般 3 4" xfId="73" xr:uid="{00000000-0005-0000-0000-000049000000}"/>
    <cellStyle name="一般 4" xfId="74" xr:uid="{00000000-0005-0000-0000-00004A000000}"/>
    <cellStyle name="一般 4 2" xfId="75" xr:uid="{00000000-0005-0000-0000-00004B000000}"/>
    <cellStyle name="一般 4 3" xfId="76" xr:uid="{00000000-0005-0000-0000-00004C000000}"/>
    <cellStyle name="一般 4_中港高中12月" xfId="77" xr:uid="{00000000-0005-0000-0000-00004D000000}"/>
    <cellStyle name="一般 5" xfId="78" xr:uid="{00000000-0005-0000-0000-00004E000000}"/>
    <cellStyle name="一般 6" xfId="79" xr:uid="{00000000-0005-0000-0000-00004F000000}"/>
    <cellStyle name="一般 7" xfId="80" xr:uid="{00000000-0005-0000-0000-000050000000}"/>
    <cellStyle name="一般 8" xfId="81" xr:uid="{00000000-0005-0000-0000-000051000000}"/>
    <cellStyle name="一般 9" xfId="82" xr:uid="{00000000-0005-0000-0000-000052000000}"/>
    <cellStyle name="一般_99年11月-中港高中" xfId="83" xr:uid="{00000000-0005-0000-0000-000053000000}"/>
    <cellStyle name="千分位 2" xfId="84" xr:uid="{00000000-0005-0000-0000-000054000000}"/>
    <cellStyle name="標題 1 1" xfId="85" xr:uid="{00000000-0005-0000-0000-000055000000}"/>
    <cellStyle name="標題 1 1 2" xfId="86" xr:uid="{00000000-0005-0000-0000-000056000000}"/>
    <cellStyle name="標題 1 1_中港高中12月" xfId="87" xr:uid="{00000000-0005-0000-0000-000057000000}"/>
    <cellStyle name="標題 5" xfId="88" xr:uid="{00000000-0005-0000-0000-000058000000}"/>
    <cellStyle name="標題 5 2" xfId="89" xr:uid="{00000000-0005-0000-0000-000059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513829</xdr:colOff>
      <xdr:row>0</xdr:row>
      <xdr:rowOff>87312</xdr:rowOff>
    </xdr:from>
    <xdr:ext cx="13933214" cy="3025825"/>
    <xdr:sp macro="" textlink="">
      <xdr:nvSpPr>
        <xdr:cNvPr id="2" name="矩形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33129" y="87312"/>
          <a:ext cx="13933214" cy="30258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zh-TW" altLang="en-US" sz="18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文鼎ＰＯ" panose="020B0609010101010101" pitchFamily="49" charset="-120"/>
              <a:ea typeface="文鼎ＰＯ" panose="020B0609010101010101" pitchFamily="49" charset="-120"/>
              <a:cs typeface="文鼎ＰＯ" panose="020B0609010101010101" pitchFamily="49" charset="-120"/>
            </a:rPr>
            <a:t>侑芳食品廠</a:t>
          </a:r>
        </a:p>
      </xdr:txBody>
    </xdr:sp>
    <xdr:clientData/>
  </xdr:oneCellAnchor>
  <xdr:twoCellAnchor>
    <xdr:from>
      <xdr:col>16</xdr:col>
      <xdr:colOff>461963</xdr:colOff>
      <xdr:row>0</xdr:row>
      <xdr:rowOff>466725</xdr:rowOff>
    </xdr:from>
    <xdr:to>
      <xdr:col>18</xdr:col>
      <xdr:colOff>881063</xdr:colOff>
      <xdr:row>2</xdr:row>
      <xdr:rowOff>200025</xdr:rowOff>
    </xdr:to>
    <xdr:pic>
      <xdr:nvPicPr>
        <xdr:cNvPr id="1006603" name="Picture 938">
          <a:extLst>
            <a:ext uri="{FF2B5EF4-FFF2-40B4-BE49-F238E27FC236}">
              <a16:creationId xmlns:a16="http://schemas.microsoft.com/office/drawing/2014/main" id="{00000000-0008-0000-0000-00000B5C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3588" y="466725"/>
          <a:ext cx="2657475" cy="3043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233362</xdr:colOff>
      <xdr:row>1</xdr:row>
      <xdr:rowOff>152401</xdr:rowOff>
    </xdr:from>
    <xdr:to>
      <xdr:col>2</xdr:col>
      <xdr:colOff>571500</xdr:colOff>
      <xdr:row>2</xdr:row>
      <xdr:rowOff>90136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" y="652464"/>
          <a:ext cx="2576513" cy="274761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19049</xdr:colOff>
      <xdr:row>5</xdr:row>
      <xdr:rowOff>38100</xdr:rowOff>
    </xdr:from>
    <xdr:to>
      <xdr:col>19</xdr:col>
      <xdr:colOff>714374</xdr:colOff>
      <xdr:row>13</xdr:row>
      <xdr:rowOff>547687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EB4AEAF8-29A4-49FD-8FC1-020B53B5E3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667"/>
        <a:stretch/>
      </xdr:blipFill>
      <xdr:spPr>
        <a:xfrm>
          <a:off x="12996862" y="5324475"/>
          <a:ext cx="8434387" cy="5724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3</xdr:col>
      <xdr:colOff>1095373</xdr:colOff>
      <xdr:row>14</xdr:row>
      <xdr:rowOff>47624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308D62A1-47CD-B091-EDC3-DC907B515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714875"/>
          <a:ext cx="4452936" cy="6405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12&#24180;&#33756;&#21934;\112.6\2023.9-2024.6\113.3\&#21488;&#20013;\3&#26376;&#26085;&#20013;.xlsx" TargetMode="External"/><Relationship Id="rId1" Type="http://schemas.openxmlformats.org/officeDocument/2006/relationships/externalLinkPath" Target="file:///F:\112&#24180;&#33756;&#21934;\112.6\2023.9-2024.6\113.3\&#21488;&#20013;\3&#26376;&#26085;&#200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11.1\110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月菜單(葷)"/>
      <sheetName val="第1周"/>
      <sheetName val="第2周"/>
      <sheetName val="第3周"/>
      <sheetName val="第1周 (2)"/>
      <sheetName val="第2周 (2)"/>
    </sheetNames>
    <sheetDataSet>
      <sheetData sheetId="0">
        <row r="4">
          <cell r="A4" t="str">
            <v>星期一</v>
          </cell>
          <cell r="E4" t="str">
            <v>星期二</v>
          </cell>
          <cell r="M4" t="str">
            <v>星期四</v>
          </cell>
          <cell r="Q4" t="str">
            <v>星期五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月菜單(葷)"/>
      <sheetName val="第1周"/>
      <sheetName val="第2周"/>
      <sheetName val="第3周"/>
      <sheetName val="第4周"/>
      <sheetName val="第5周"/>
    </sheetNames>
    <sheetDataSet>
      <sheetData sheetId="0">
        <row r="3">
          <cell r="E3" t="str">
            <v>110年2月份 菜單</v>
          </cell>
        </row>
        <row r="4">
          <cell r="A4" t="str">
            <v>星期一</v>
          </cell>
          <cell r="E4" t="str">
            <v>星期二</v>
          </cell>
          <cell r="M4" t="str">
            <v>星期四</v>
          </cell>
          <cell r="Q4" t="str">
            <v>星期五</v>
          </cell>
        </row>
      </sheetData>
      <sheetData sheetId="1">
        <row r="38">
          <cell r="F38">
            <v>29.499999999999996</v>
          </cell>
        </row>
      </sheetData>
      <sheetData sheetId="2">
        <row r="1">
          <cell r="F1">
            <v>0</v>
          </cell>
        </row>
      </sheetData>
      <sheetData sheetId="3">
        <row r="38">
          <cell r="G38">
            <v>23.5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1"/>
  <sheetViews>
    <sheetView tabSelected="1" zoomScale="40" zoomScaleNormal="40" workbookViewId="0">
      <selection activeCell="I41" sqref="I41:L41"/>
    </sheetView>
  </sheetViews>
  <sheetFormatPr defaultColWidth="9" defaultRowHeight="16.5"/>
  <cols>
    <col min="1" max="7" width="14.625" style="57" customWidth="1"/>
    <col min="8" max="8" width="13.75" style="57" customWidth="1"/>
    <col min="9" max="11" width="14.625" style="57" customWidth="1"/>
    <col min="12" max="12" width="9.625" style="57" customWidth="1"/>
    <col min="13" max="13" width="14.625" style="57" customWidth="1"/>
    <col min="14" max="14" width="18.125" style="57" customWidth="1"/>
    <col min="15" max="15" width="14.625" style="57" customWidth="1"/>
    <col min="16" max="16" width="9.875" style="57" customWidth="1"/>
    <col min="17" max="19" width="14.625" style="57" customWidth="1"/>
    <col min="20" max="20" width="9.875" style="57" customWidth="1"/>
    <col min="21" max="16384" width="9" style="57"/>
  </cols>
  <sheetData>
    <row r="1" spans="1:23" ht="40.15" customHeight="1"/>
    <row r="2" spans="1:23" ht="222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58"/>
      <c r="P2" s="58"/>
      <c r="Q2" s="68"/>
      <c r="R2" s="68" t="s">
        <v>0</v>
      </c>
      <c r="S2" s="69"/>
      <c r="T2" s="69"/>
    </row>
    <row r="3" spans="1:23" s="54" customFormat="1" ht="66" customHeight="1" thickBot="1">
      <c r="A3" s="59"/>
      <c r="B3" s="59"/>
      <c r="C3" s="59"/>
      <c r="D3" s="59"/>
      <c r="E3" s="156" t="s">
        <v>173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70" t="s">
        <v>38</v>
      </c>
      <c r="R3" s="71"/>
      <c r="S3" s="71"/>
      <c r="W3" s="54" t="s">
        <v>1</v>
      </c>
    </row>
    <row r="4" spans="1:23" s="55" customFormat="1" ht="45" customHeight="1" thickBot="1">
      <c r="A4" s="157" t="s">
        <v>2</v>
      </c>
      <c r="B4" s="158"/>
      <c r="C4" s="158"/>
      <c r="D4" s="159"/>
      <c r="E4" s="157" t="s">
        <v>3</v>
      </c>
      <c r="F4" s="158"/>
      <c r="G4" s="158"/>
      <c r="H4" s="159"/>
      <c r="I4" s="157" t="s">
        <v>4</v>
      </c>
      <c r="J4" s="158"/>
      <c r="K4" s="158"/>
      <c r="L4" s="159"/>
      <c r="M4" s="157" t="s">
        <v>5</v>
      </c>
      <c r="N4" s="158"/>
      <c r="O4" s="158"/>
      <c r="P4" s="159"/>
      <c r="Q4" s="157" t="s">
        <v>6</v>
      </c>
      <c r="R4" s="158"/>
      <c r="S4" s="158"/>
      <c r="T4" s="159"/>
    </row>
    <row r="5" spans="1:23" s="55" customFormat="1" ht="45" customHeight="1" thickBot="1">
      <c r="A5" s="118"/>
      <c r="B5" s="119"/>
      <c r="C5" s="119"/>
      <c r="D5" s="120"/>
      <c r="E5" s="118">
        <v>45748</v>
      </c>
      <c r="F5" s="119"/>
      <c r="G5" s="119"/>
      <c r="H5" s="120"/>
      <c r="I5" s="118">
        <v>45749</v>
      </c>
      <c r="J5" s="119"/>
      <c r="K5" s="119"/>
      <c r="L5" s="120"/>
      <c r="M5" s="118">
        <v>45750</v>
      </c>
      <c r="N5" s="119"/>
      <c r="O5" s="119"/>
      <c r="P5" s="120"/>
      <c r="Q5" s="118">
        <v>45751</v>
      </c>
      <c r="R5" s="119"/>
      <c r="S5" s="119"/>
      <c r="T5" s="120"/>
      <c r="U5" s="72"/>
    </row>
    <row r="6" spans="1:23" s="55" customFormat="1" ht="60" customHeight="1">
      <c r="A6" s="121"/>
      <c r="B6" s="122"/>
      <c r="C6" s="122"/>
      <c r="D6" s="123"/>
      <c r="E6" s="121" t="s">
        <v>61</v>
      </c>
      <c r="F6" s="122"/>
      <c r="G6" s="122"/>
      <c r="H6" s="123"/>
      <c r="I6" s="121" t="s">
        <v>57</v>
      </c>
      <c r="J6" s="122"/>
      <c r="K6" s="122"/>
      <c r="L6" s="123"/>
      <c r="M6" s="140"/>
      <c r="N6" s="141"/>
      <c r="O6" s="141"/>
      <c r="P6" s="142"/>
      <c r="Q6" s="140"/>
      <c r="R6" s="141"/>
      <c r="S6" s="141"/>
      <c r="T6" s="142"/>
    </row>
    <row r="7" spans="1:23" s="55" customFormat="1" ht="61.9" customHeight="1">
      <c r="A7" s="127"/>
      <c r="B7" s="125"/>
      <c r="C7" s="125"/>
      <c r="D7" s="126"/>
      <c r="E7" s="127" t="s">
        <v>278</v>
      </c>
      <c r="F7" s="125"/>
      <c r="G7" s="125"/>
      <c r="H7" s="126"/>
      <c r="I7" s="127" t="s">
        <v>71</v>
      </c>
      <c r="J7" s="125"/>
      <c r="K7" s="125"/>
      <c r="L7" s="126"/>
      <c r="M7" s="160"/>
      <c r="N7" s="125"/>
      <c r="O7" s="125"/>
      <c r="P7" s="126"/>
      <c r="Q7" s="134"/>
      <c r="R7" s="135"/>
      <c r="S7" s="135"/>
      <c r="T7" s="136"/>
    </row>
    <row r="8" spans="1:23" s="55" customFormat="1" ht="50.1" customHeight="1">
      <c r="A8" s="105"/>
      <c r="B8" s="106"/>
      <c r="C8" s="106"/>
      <c r="D8" s="107"/>
      <c r="E8" s="105" t="s">
        <v>285</v>
      </c>
      <c r="F8" s="106"/>
      <c r="G8" s="106"/>
      <c r="H8" s="107"/>
      <c r="I8" s="108" t="s">
        <v>178</v>
      </c>
      <c r="J8" s="109"/>
      <c r="K8" s="109"/>
      <c r="L8" s="110"/>
      <c r="M8" s="137"/>
      <c r="N8" s="138"/>
      <c r="O8" s="138"/>
      <c r="P8" s="139"/>
      <c r="Q8" s="105"/>
      <c r="R8" s="106"/>
      <c r="S8" s="106"/>
      <c r="T8" s="107"/>
    </row>
    <row r="9" spans="1:23" s="55" customFormat="1" ht="50.1" customHeight="1">
      <c r="A9" s="111"/>
      <c r="B9" s="112"/>
      <c r="C9" s="112"/>
      <c r="D9" s="113"/>
      <c r="E9" s="111" t="s">
        <v>108</v>
      </c>
      <c r="F9" s="112"/>
      <c r="G9" s="112"/>
      <c r="H9" s="113"/>
      <c r="I9" s="153" t="s">
        <v>69</v>
      </c>
      <c r="J9" s="112"/>
      <c r="K9" s="112"/>
      <c r="L9" s="113"/>
      <c r="M9" s="111"/>
      <c r="N9" s="112"/>
      <c r="O9" s="112"/>
      <c r="P9" s="113"/>
      <c r="Q9" s="131"/>
      <c r="R9" s="132"/>
      <c r="S9" s="132"/>
      <c r="T9" s="133"/>
    </row>
    <row r="10" spans="1:23" s="55" customFormat="1" ht="50.1" customHeight="1">
      <c r="A10" s="114"/>
      <c r="B10" s="115"/>
      <c r="C10" s="115"/>
      <c r="D10" s="116"/>
      <c r="E10" s="114" t="s">
        <v>179</v>
      </c>
      <c r="F10" s="115"/>
      <c r="G10" s="115"/>
      <c r="H10" s="116"/>
      <c r="I10" s="114" t="s">
        <v>179</v>
      </c>
      <c r="J10" s="115"/>
      <c r="K10" s="115"/>
      <c r="L10" s="116"/>
      <c r="M10" s="143"/>
      <c r="N10" s="144"/>
      <c r="O10" s="144"/>
      <c r="P10" s="145"/>
      <c r="Q10" s="143"/>
      <c r="R10" s="144"/>
      <c r="S10" s="144"/>
      <c r="T10" s="145"/>
    </row>
    <row r="11" spans="1:23" s="55" customFormat="1" ht="50.1" customHeight="1">
      <c r="A11" s="97"/>
      <c r="B11" s="98"/>
      <c r="C11" s="98"/>
      <c r="D11" s="99"/>
      <c r="E11" s="97" t="s">
        <v>114</v>
      </c>
      <c r="F11" s="98"/>
      <c r="G11" s="98"/>
      <c r="H11" s="99"/>
      <c r="I11" s="100" t="s">
        <v>177</v>
      </c>
      <c r="J11" s="101"/>
      <c r="K11" s="101"/>
      <c r="L11" s="102"/>
      <c r="M11" s="97"/>
      <c r="N11" s="98"/>
      <c r="O11" s="98"/>
      <c r="P11" s="99"/>
      <c r="Q11" s="97"/>
      <c r="R11" s="98"/>
      <c r="S11" s="98"/>
      <c r="T11" s="99"/>
    </row>
    <row r="12" spans="1:23" s="55" customFormat="1" ht="50.1" customHeight="1">
      <c r="A12" s="88"/>
      <c r="B12" s="89"/>
      <c r="C12" s="89"/>
      <c r="D12" s="90"/>
      <c r="E12" s="94" t="s">
        <v>253</v>
      </c>
      <c r="F12" s="95"/>
      <c r="G12" s="95"/>
      <c r="H12" s="96"/>
      <c r="I12" s="91"/>
      <c r="J12" s="92"/>
      <c r="K12" s="92"/>
      <c r="L12" s="93"/>
      <c r="M12" s="88"/>
      <c r="N12" s="89"/>
      <c r="O12" s="89"/>
      <c r="P12" s="90"/>
      <c r="Q12" s="88"/>
      <c r="R12" s="89"/>
      <c r="S12" s="89"/>
      <c r="T12" s="90"/>
    </row>
    <row r="13" spans="1:23" s="55" customFormat="1" ht="45" customHeight="1">
      <c r="A13" s="60" t="s">
        <v>7</v>
      </c>
      <c r="B13" s="61"/>
      <c r="C13" s="62" t="s">
        <v>8</v>
      </c>
      <c r="D13" s="63"/>
      <c r="E13" s="60" t="s">
        <v>7</v>
      </c>
      <c r="F13" s="61">
        <v>735</v>
      </c>
      <c r="G13" s="62" t="s">
        <v>8</v>
      </c>
      <c r="H13" s="63">
        <v>25</v>
      </c>
      <c r="I13" s="60" t="s">
        <v>7</v>
      </c>
      <c r="J13" s="61">
        <v>741</v>
      </c>
      <c r="K13" s="62" t="s">
        <v>8</v>
      </c>
      <c r="L13" s="63">
        <v>25</v>
      </c>
      <c r="M13" s="60" t="s">
        <v>7</v>
      </c>
      <c r="N13" s="61"/>
      <c r="O13" s="62" t="s">
        <v>8</v>
      </c>
      <c r="P13" s="63"/>
      <c r="Q13" s="60" t="s">
        <v>7</v>
      </c>
      <c r="R13" s="61"/>
      <c r="S13" s="62" t="s">
        <v>8</v>
      </c>
      <c r="T13" s="63"/>
    </row>
    <row r="14" spans="1:23" s="55" customFormat="1" ht="45" customHeight="1" thickBot="1">
      <c r="A14" s="64" t="s">
        <v>9</v>
      </c>
      <c r="B14" s="65"/>
      <c r="C14" s="66" t="s">
        <v>10</v>
      </c>
      <c r="D14" s="67"/>
      <c r="E14" s="64" t="s">
        <v>9</v>
      </c>
      <c r="F14" s="65">
        <v>98</v>
      </c>
      <c r="G14" s="66" t="s">
        <v>10</v>
      </c>
      <c r="H14" s="67">
        <v>31</v>
      </c>
      <c r="I14" s="64" t="s">
        <v>9</v>
      </c>
      <c r="J14" s="65">
        <v>98</v>
      </c>
      <c r="K14" s="66" t="s">
        <v>10</v>
      </c>
      <c r="L14" s="67">
        <v>31</v>
      </c>
      <c r="M14" s="64" t="s">
        <v>9</v>
      </c>
      <c r="N14" s="65"/>
      <c r="O14" s="66" t="s">
        <v>10</v>
      </c>
      <c r="P14" s="67"/>
      <c r="Q14" s="64" t="s">
        <v>9</v>
      </c>
      <c r="R14" s="65"/>
      <c r="S14" s="66" t="s">
        <v>10</v>
      </c>
      <c r="T14" s="67"/>
    </row>
    <row r="15" spans="1:23" s="55" customFormat="1" ht="45" customHeight="1" thickBot="1">
      <c r="A15" s="118">
        <v>45754</v>
      </c>
      <c r="B15" s="119"/>
      <c r="C15" s="119"/>
      <c r="D15" s="120"/>
      <c r="E15" s="118">
        <v>45755</v>
      </c>
      <c r="F15" s="119"/>
      <c r="G15" s="119"/>
      <c r="H15" s="120"/>
      <c r="I15" s="118">
        <v>45756</v>
      </c>
      <c r="J15" s="119"/>
      <c r="K15" s="119"/>
      <c r="L15" s="120"/>
      <c r="M15" s="118">
        <v>45757</v>
      </c>
      <c r="N15" s="119"/>
      <c r="O15" s="119"/>
      <c r="P15" s="120"/>
      <c r="Q15" s="118">
        <v>45758</v>
      </c>
      <c r="R15" s="119"/>
      <c r="S15" s="119"/>
      <c r="T15" s="120"/>
    </row>
    <row r="16" spans="1:23" s="55" customFormat="1" ht="60" customHeight="1">
      <c r="A16" s="121" t="s">
        <v>47</v>
      </c>
      <c r="B16" s="122"/>
      <c r="C16" s="122"/>
      <c r="D16" s="123"/>
      <c r="E16" s="121" t="s">
        <v>61</v>
      </c>
      <c r="F16" s="122"/>
      <c r="G16" s="122"/>
      <c r="H16" s="123"/>
      <c r="I16" s="140" t="s">
        <v>62</v>
      </c>
      <c r="J16" s="141"/>
      <c r="K16" s="141"/>
      <c r="L16" s="142"/>
      <c r="M16" s="121" t="s">
        <v>61</v>
      </c>
      <c r="N16" s="122"/>
      <c r="O16" s="122"/>
      <c r="P16" s="123"/>
      <c r="Q16" s="140" t="s">
        <v>58</v>
      </c>
      <c r="R16" s="141"/>
      <c r="S16" s="141"/>
      <c r="T16" s="142"/>
    </row>
    <row r="17" spans="1:21" s="55" customFormat="1" ht="60.75" customHeight="1">
      <c r="A17" s="127" t="s">
        <v>185</v>
      </c>
      <c r="B17" s="125"/>
      <c r="C17" s="125"/>
      <c r="D17" s="126"/>
      <c r="E17" s="127" t="s">
        <v>280</v>
      </c>
      <c r="F17" s="125"/>
      <c r="G17" s="125"/>
      <c r="H17" s="126"/>
      <c r="I17" s="127" t="s">
        <v>54</v>
      </c>
      <c r="J17" s="125"/>
      <c r="K17" s="125"/>
      <c r="L17" s="126"/>
      <c r="M17" s="127" t="s">
        <v>276</v>
      </c>
      <c r="N17" s="125"/>
      <c r="O17" s="125"/>
      <c r="P17" s="126"/>
      <c r="Q17" s="127" t="s">
        <v>49</v>
      </c>
      <c r="R17" s="125"/>
      <c r="S17" s="125"/>
      <c r="T17" s="126"/>
    </row>
    <row r="18" spans="1:21" s="55" customFormat="1" ht="50.1" customHeight="1">
      <c r="A18" s="105" t="s">
        <v>286</v>
      </c>
      <c r="B18" s="106"/>
      <c r="C18" s="106"/>
      <c r="D18" s="107"/>
      <c r="E18" s="105" t="s">
        <v>287</v>
      </c>
      <c r="F18" s="106"/>
      <c r="G18" s="106"/>
      <c r="H18" s="107"/>
      <c r="I18" s="108" t="s">
        <v>292</v>
      </c>
      <c r="J18" s="109"/>
      <c r="K18" s="109"/>
      <c r="L18" s="110"/>
      <c r="M18" s="105" t="s">
        <v>288</v>
      </c>
      <c r="N18" s="106"/>
      <c r="O18" s="106"/>
      <c r="P18" s="107"/>
      <c r="Q18" s="137" t="s">
        <v>289</v>
      </c>
      <c r="R18" s="138"/>
      <c r="S18" s="138"/>
      <c r="T18" s="139"/>
    </row>
    <row r="19" spans="1:21" s="55" customFormat="1" ht="50.1" customHeight="1">
      <c r="A19" s="111" t="s">
        <v>257</v>
      </c>
      <c r="B19" s="112"/>
      <c r="C19" s="112"/>
      <c r="D19" s="113"/>
      <c r="E19" s="111" t="s">
        <v>269</v>
      </c>
      <c r="F19" s="112"/>
      <c r="G19" s="112"/>
      <c r="H19" s="113"/>
      <c r="I19" s="111" t="s">
        <v>53</v>
      </c>
      <c r="J19" s="112"/>
      <c r="K19" s="112"/>
      <c r="L19" s="113"/>
      <c r="M19" s="111" t="s">
        <v>277</v>
      </c>
      <c r="N19" s="112"/>
      <c r="O19" s="112"/>
      <c r="P19" s="113"/>
      <c r="Q19" s="111" t="s">
        <v>132</v>
      </c>
      <c r="R19" s="112"/>
      <c r="S19" s="112"/>
      <c r="T19" s="113"/>
    </row>
    <row r="20" spans="1:21" s="55" customFormat="1" ht="50.1" customHeight="1">
      <c r="A20" s="114" t="s">
        <v>189</v>
      </c>
      <c r="B20" s="115"/>
      <c r="C20" s="115"/>
      <c r="D20" s="116"/>
      <c r="E20" s="114" t="s">
        <v>189</v>
      </c>
      <c r="F20" s="115"/>
      <c r="G20" s="115"/>
      <c r="H20" s="116"/>
      <c r="I20" s="114" t="s">
        <v>189</v>
      </c>
      <c r="J20" s="115"/>
      <c r="K20" s="115"/>
      <c r="L20" s="116"/>
      <c r="M20" s="114" t="s">
        <v>189</v>
      </c>
      <c r="N20" s="115"/>
      <c r="O20" s="115"/>
      <c r="P20" s="116"/>
      <c r="Q20" s="114" t="s">
        <v>189</v>
      </c>
      <c r="R20" s="115"/>
      <c r="S20" s="115"/>
      <c r="T20" s="116"/>
    </row>
    <row r="21" spans="1:21" s="55" customFormat="1" ht="49.5" customHeight="1">
      <c r="A21" s="146" t="s">
        <v>128</v>
      </c>
      <c r="B21" s="147"/>
      <c r="C21" s="147"/>
      <c r="D21" s="148"/>
      <c r="E21" s="149" t="s">
        <v>188</v>
      </c>
      <c r="F21" s="147"/>
      <c r="G21" s="147"/>
      <c r="H21" s="148"/>
      <c r="I21" s="150" t="s">
        <v>187</v>
      </c>
      <c r="J21" s="151"/>
      <c r="K21" s="151"/>
      <c r="L21" s="152"/>
      <c r="M21" s="146" t="s">
        <v>55</v>
      </c>
      <c r="N21" s="147"/>
      <c r="O21" s="147"/>
      <c r="P21" s="148"/>
      <c r="Q21" s="97" t="s">
        <v>120</v>
      </c>
      <c r="R21" s="98"/>
      <c r="S21" s="98"/>
      <c r="T21" s="99"/>
    </row>
    <row r="22" spans="1:21" s="55" customFormat="1" ht="49.5" customHeight="1">
      <c r="A22" s="85"/>
      <c r="B22" s="86"/>
      <c r="C22" s="86"/>
      <c r="D22" s="87"/>
      <c r="E22" s="94" t="s">
        <v>253</v>
      </c>
      <c r="F22" s="95"/>
      <c r="G22" s="95"/>
      <c r="H22" s="96"/>
      <c r="I22" s="85"/>
      <c r="J22" s="86"/>
      <c r="K22" s="86"/>
      <c r="L22" s="87"/>
      <c r="M22" s="85"/>
      <c r="N22" s="86"/>
      <c r="O22" s="86"/>
      <c r="P22" s="87"/>
      <c r="Q22" s="88"/>
      <c r="R22" s="89"/>
      <c r="S22" s="89"/>
      <c r="T22" s="90"/>
    </row>
    <row r="23" spans="1:21" s="55" customFormat="1" ht="45" customHeight="1">
      <c r="A23" s="60" t="s">
        <v>7</v>
      </c>
      <c r="B23" s="61">
        <v>753</v>
      </c>
      <c r="C23" s="62" t="s">
        <v>8</v>
      </c>
      <c r="D23" s="63">
        <f>第3周!G10</f>
        <v>24.5</v>
      </c>
      <c r="E23" s="60" t="s">
        <v>7</v>
      </c>
      <c r="F23" s="61">
        <v>742</v>
      </c>
      <c r="G23" s="62" t="s">
        <v>8</v>
      </c>
      <c r="H23" s="63">
        <v>25</v>
      </c>
      <c r="I23" s="60" t="s">
        <v>7</v>
      </c>
      <c r="J23" s="61">
        <v>728</v>
      </c>
      <c r="K23" s="62" t="s">
        <v>8</v>
      </c>
      <c r="L23" s="63">
        <v>25</v>
      </c>
      <c r="M23" s="60" t="s">
        <v>7</v>
      </c>
      <c r="N23" s="61">
        <v>723</v>
      </c>
      <c r="O23" s="62" t="s">
        <v>8</v>
      </c>
      <c r="P23" s="63">
        <v>25</v>
      </c>
      <c r="Q23" s="60" t="s">
        <v>7</v>
      </c>
      <c r="R23" s="61">
        <v>760</v>
      </c>
      <c r="S23" s="62" t="s">
        <v>8</v>
      </c>
      <c r="T23" s="63">
        <v>24</v>
      </c>
    </row>
    <row r="24" spans="1:21" s="55" customFormat="1" ht="45" customHeight="1" thickBot="1">
      <c r="A24" s="64" t="s">
        <v>9</v>
      </c>
      <c r="B24" s="65">
        <v>103</v>
      </c>
      <c r="C24" s="66" t="s">
        <v>10</v>
      </c>
      <c r="D24" s="67">
        <v>32</v>
      </c>
      <c r="E24" s="64" t="s">
        <v>9</v>
      </c>
      <c r="F24" s="65">
        <v>98</v>
      </c>
      <c r="G24" s="66" t="s">
        <v>10</v>
      </c>
      <c r="H24" s="67">
        <v>32</v>
      </c>
      <c r="I24" s="64" t="s">
        <v>9</v>
      </c>
      <c r="J24" s="65">
        <v>95</v>
      </c>
      <c r="K24" s="66" t="s">
        <v>10</v>
      </c>
      <c r="L24" s="67">
        <v>31</v>
      </c>
      <c r="M24" s="64" t="s">
        <v>9</v>
      </c>
      <c r="N24" s="65">
        <v>95</v>
      </c>
      <c r="O24" s="66" t="s">
        <v>10</v>
      </c>
      <c r="P24" s="67">
        <v>31</v>
      </c>
      <c r="Q24" s="64" t="s">
        <v>9</v>
      </c>
      <c r="R24" s="65">
        <v>104</v>
      </c>
      <c r="S24" s="66" t="s">
        <v>10</v>
      </c>
      <c r="T24" s="67">
        <v>32</v>
      </c>
    </row>
    <row r="25" spans="1:21" s="55" customFormat="1" ht="54.95" customHeight="1" thickBot="1">
      <c r="A25" s="118">
        <v>45761</v>
      </c>
      <c r="B25" s="119"/>
      <c r="C25" s="119"/>
      <c r="D25" s="120"/>
      <c r="E25" s="118">
        <v>45762</v>
      </c>
      <c r="F25" s="119"/>
      <c r="G25" s="119"/>
      <c r="H25" s="120"/>
      <c r="I25" s="118">
        <v>45763</v>
      </c>
      <c r="J25" s="119"/>
      <c r="K25" s="119"/>
      <c r="L25" s="120"/>
      <c r="M25" s="118">
        <v>45764</v>
      </c>
      <c r="N25" s="119"/>
      <c r="O25" s="119"/>
      <c r="P25" s="120"/>
      <c r="Q25" s="118">
        <v>45765</v>
      </c>
      <c r="R25" s="119"/>
      <c r="S25" s="119"/>
      <c r="T25" s="120"/>
      <c r="U25" s="72"/>
    </row>
    <row r="26" spans="1:21" s="55" customFormat="1" ht="60" customHeight="1">
      <c r="A26" s="121" t="s">
        <v>59</v>
      </c>
      <c r="B26" s="122"/>
      <c r="C26" s="122"/>
      <c r="D26" s="123"/>
      <c r="E26" s="121" t="s">
        <v>61</v>
      </c>
      <c r="F26" s="122"/>
      <c r="G26" s="122"/>
      <c r="H26" s="123"/>
      <c r="I26" s="140" t="s">
        <v>76</v>
      </c>
      <c r="J26" s="141"/>
      <c r="K26" s="141"/>
      <c r="L26" s="142"/>
      <c r="M26" s="121" t="s">
        <v>61</v>
      </c>
      <c r="N26" s="122"/>
      <c r="O26" s="122"/>
      <c r="P26" s="123"/>
      <c r="Q26" s="140" t="s">
        <v>42</v>
      </c>
      <c r="R26" s="141"/>
      <c r="S26" s="141"/>
      <c r="T26" s="142"/>
    </row>
    <row r="27" spans="1:21" s="55" customFormat="1" ht="80.099999999999994" customHeight="1">
      <c r="A27" s="134" t="s">
        <v>205</v>
      </c>
      <c r="B27" s="135"/>
      <c r="C27" s="135"/>
      <c r="D27" s="136"/>
      <c r="E27" s="134" t="s">
        <v>273</v>
      </c>
      <c r="F27" s="135"/>
      <c r="G27" s="135"/>
      <c r="H27" s="136"/>
      <c r="I27" s="134" t="s">
        <v>109</v>
      </c>
      <c r="J27" s="135"/>
      <c r="K27" s="135"/>
      <c r="L27" s="136"/>
      <c r="M27" s="134" t="s">
        <v>68</v>
      </c>
      <c r="N27" s="135"/>
      <c r="O27" s="135"/>
      <c r="P27" s="136"/>
      <c r="Q27" s="134" t="s">
        <v>279</v>
      </c>
      <c r="R27" s="135"/>
      <c r="S27" s="135"/>
      <c r="T27" s="136"/>
    </row>
    <row r="28" spans="1:21" s="55" customFormat="1" ht="50.1" customHeight="1">
      <c r="A28" s="137" t="s">
        <v>294</v>
      </c>
      <c r="B28" s="138"/>
      <c r="C28" s="138"/>
      <c r="D28" s="139"/>
      <c r="E28" s="137" t="s">
        <v>293</v>
      </c>
      <c r="F28" s="138"/>
      <c r="G28" s="138"/>
      <c r="H28" s="139"/>
      <c r="I28" s="108" t="s">
        <v>206</v>
      </c>
      <c r="J28" s="109"/>
      <c r="K28" s="109"/>
      <c r="L28" s="110"/>
      <c r="M28" s="105" t="s">
        <v>291</v>
      </c>
      <c r="N28" s="106"/>
      <c r="O28" s="106"/>
      <c r="P28" s="107"/>
      <c r="Q28" s="105" t="s">
        <v>290</v>
      </c>
      <c r="R28" s="106"/>
      <c r="S28" s="106"/>
      <c r="T28" s="107"/>
    </row>
    <row r="29" spans="1:21" s="55" customFormat="1" ht="50.1" customHeight="1">
      <c r="A29" s="131" t="s">
        <v>259</v>
      </c>
      <c r="B29" s="132"/>
      <c r="C29" s="132"/>
      <c r="D29" s="133"/>
      <c r="E29" s="131" t="s">
        <v>274</v>
      </c>
      <c r="F29" s="132"/>
      <c r="G29" s="132"/>
      <c r="H29" s="133"/>
      <c r="I29" s="111" t="s">
        <v>175</v>
      </c>
      <c r="J29" s="112"/>
      <c r="K29" s="112"/>
      <c r="L29" s="113"/>
      <c r="M29" s="131" t="s">
        <v>119</v>
      </c>
      <c r="N29" s="132"/>
      <c r="O29" s="132"/>
      <c r="P29" s="133"/>
      <c r="Q29" s="111" t="s">
        <v>281</v>
      </c>
      <c r="R29" s="112"/>
      <c r="S29" s="112"/>
      <c r="T29" s="113"/>
    </row>
    <row r="30" spans="1:21" s="55" customFormat="1" ht="50.1" customHeight="1">
      <c r="A30" s="114" t="s">
        <v>189</v>
      </c>
      <c r="B30" s="115"/>
      <c r="C30" s="115"/>
      <c r="D30" s="116"/>
      <c r="E30" s="114" t="s">
        <v>189</v>
      </c>
      <c r="F30" s="115"/>
      <c r="G30" s="115"/>
      <c r="H30" s="116"/>
      <c r="I30" s="143" t="s">
        <v>189</v>
      </c>
      <c r="J30" s="144"/>
      <c r="K30" s="144"/>
      <c r="L30" s="145"/>
      <c r="M30" s="143" t="s">
        <v>189</v>
      </c>
      <c r="N30" s="144"/>
      <c r="O30" s="144"/>
      <c r="P30" s="145"/>
      <c r="Q30" s="143" t="s">
        <v>189</v>
      </c>
      <c r="R30" s="144"/>
      <c r="S30" s="144"/>
      <c r="T30" s="145"/>
    </row>
    <row r="31" spans="1:21" s="55" customFormat="1" ht="50.1" customHeight="1">
      <c r="A31" s="97" t="s">
        <v>83</v>
      </c>
      <c r="B31" s="98"/>
      <c r="C31" s="98"/>
      <c r="D31" s="99"/>
      <c r="E31" s="97" t="s">
        <v>265</v>
      </c>
      <c r="F31" s="98"/>
      <c r="G31" s="98"/>
      <c r="H31" s="99"/>
      <c r="I31" s="100" t="s">
        <v>204</v>
      </c>
      <c r="J31" s="101"/>
      <c r="K31" s="101"/>
      <c r="L31" s="102"/>
      <c r="M31" s="97" t="s">
        <v>56</v>
      </c>
      <c r="N31" s="98"/>
      <c r="O31" s="98"/>
      <c r="P31" s="99"/>
      <c r="Q31" s="97" t="s">
        <v>67</v>
      </c>
      <c r="R31" s="98"/>
      <c r="S31" s="98"/>
      <c r="T31" s="99"/>
    </row>
    <row r="32" spans="1:21" s="55" customFormat="1" ht="50.1" customHeight="1">
      <c r="A32" s="88"/>
      <c r="B32" s="89"/>
      <c r="C32" s="89"/>
      <c r="D32" s="90"/>
      <c r="E32" s="94" t="s">
        <v>253</v>
      </c>
      <c r="F32" s="95"/>
      <c r="G32" s="95"/>
      <c r="H32" s="96"/>
      <c r="I32" s="88"/>
      <c r="J32" s="89"/>
      <c r="K32" s="89"/>
      <c r="L32" s="90"/>
      <c r="M32" s="88"/>
      <c r="N32" s="89"/>
      <c r="O32" s="89"/>
      <c r="P32" s="90"/>
      <c r="Q32" s="88"/>
      <c r="R32" s="89"/>
      <c r="S32" s="89"/>
      <c r="T32" s="90"/>
    </row>
    <row r="33" spans="1:22" s="55" customFormat="1" ht="24.95" customHeight="1">
      <c r="A33" s="60" t="s">
        <v>7</v>
      </c>
      <c r="B33" s="61">
        <v>765</v>
      </c>
      <c r="C33" s="62" t="s">
        <v>8</v>
      </c>
      <c r="D33" s="63">
        <v>25</v>
      </c>
      <c r="E33" s="60" t="s">
        <v>7</v>
      </c>
      <c r="F33" s="61">
        <v>740</v>
      </c>
      <c r="G33" s="62" t="s">
        <v>8</v>
      </c>
      <c r="H33" s="63">
        <v>25</v>
      </c>
      <c r="I33" s="60" t="s">
        <v>7</v>
      </c>
      <c r="J33" s="61">
        <v>746</v>
      </c>
      <c r="K33" s="62" t="s">
        <v>8</v>
      </c>
      <c r="L33" s="63">
        <v>26</v>
      </c>
      <c r="M33" s="60" t="s">
        <v>7</v>
      </c>
      <c r="N33" s="61">
        <v>735</v>
      </c>
      <c r="O33" s="62" t="s">
        <v>8</v>
      </c>
      <c r="P33" s="63">
        <v>25</v>
      </c>
      <c r="Q33" s="60" t="s">
        <v>7</v>
      </c>
      <c r="R33" s="61">
        <v>732</v>
      </c>
      <c r="S33" s="62" t="s">
        <v>8</v>
      </c>
      <c r="T33" s="63">
        <v>24</v>
      </c>
    </row>
    <row r="34" spans="1:22" s="55" customFormat="1" ht="24.95" customHeight="1" thickBot="1">
      <c r="A34" s="64" t="s">
        <v>9</v>
      </c>
      <c r="B34" s="65">
        <v>103</v>
      </c>
      <c r="C34" s="66" t="s">
        <v>10</v>
      </c>
      <c r="D34" s="67">
        <v>32</v>
      </c>
      <c r="E34" s="64" t="s">
        <v>9</v>
      </c>
      <c r="F34" s="65">
        <v>98</v>
      </c>
      <c r="G34" s="66" t="s">
        <v>10</v>
      </c>
      <c r="H34" s="67">
        <v>32</v>
      </c>
      <c r="I34" s="64" t="s">
        <v>9</v>
      </c>
      <c r="J34" s="65">
        <v>98</v>
      </c>
      <c r="K34" s="66" t="s">
        <v>10</v>
      </c>
      <c r="L34" s="67">
        <v>32</v>
      </c>
      <c r="M34" s="64" t="s">
        <v>9</v>
      </c>
      <c r="N34" s="65">
        <v>98</v>
      </c>
      <c r="O34" s="66" t="s">
        <v>10</v>
      </c>
      <c r="P34" s="67">
        <v>31</v>
      </c>
      <c r="Q34" s="64" t="s">
        <v>9</v>
      </c>
      <c r="R34" s="65">
        <v>98</v>
      </c>
      <c r="S34" s="66" t="s">
        <v>10</v>
      </c>
      <c r="T34" s="67">
        <v>31</v>
      </c>
    </row>
    <row r="35" spans="1:22" s="55" customFormat="1" ht="54.95" customHeight="1" thickBot="1">
      <c r="A35" s="118">
        <v>45768</v>
      </c>
      <c r="B35" s="119"/>
      <c r="C35" s="119"/>
      <c r="D35" s="120"/>
      <c r="E35" s="118">
        <v>45769</v>
      </c>
      <c r="F35" s="119"/>
      <c r="G35" s="119"/>
      <c r="H35" s="120"/>
      <c r="I35" s="118">
        <v>45770</v>
      </c>
      <c r="J35" s="119"/>
      <c r="K35" s="119"/>
      <c r="L35" s="120"/>
      <c r="M35" s="118">
        <v>45771</v>
      </c>
      <c r="N35" s="119"/>
      <c r="O35" s="119"/>
      <c r="P35" s="120"/>
      <c r="Q35" s="118">
        <v>45772</v>
      </c>
      <c r="R35" s="119"/>
      <c r="S35" s="119"/>
      <c r="T35" s="120"/>
      <c r="U35" s="72"/>
    </row>
    <row r="36" spans="1:22" s="55" customFormat="1" ht="60" customHeight="1">
      <c r="A36" s="121" t="s">
        <v>47</v>
      </c>
      <c r="B36" s="122"/>
      <c r="C36" s="122"/>
      <c r="D36" s="123"/>
      <c r="E36" s="121" t="s">
        <v>61</v>
      </c>
      <c r="F36" s="122"/>
      <c r="G36" s="122"/>
      <c r="H36" s="123"/>
      <c r="I36" s="121" t="s">
        <v>48</v>
      </c>
      <c r="J36" s="122"/>
      <c r="K36" s="122"/>
      <c r="L36" s="123"/>
      <c r="M36" s="121" t="s">
        <v>61</v>
      </c>
      <c r="N36" s="122"/>
      <c r="O36" s="122"/>
      <c r="P36" s="123"/>
      <c r="Q36" s="140" t="s">
        <v>105</v>
      </c>
      <c r="R36" s="141"/>
      <c r="S36" s="141"/>
      <c r="T36" s="142"/>
    </row>
    <row r="37" spans="1:22" s="55" customFormat="1" ht="80.099999999999994" customHeight="1">
      <c r="A37" s="127" t="s">
        <v>213</v>
      </c>
      <c r="B37" s="125"/>
      <c r="C37" s="125"/>
      <c r="D37" s="126"/>
      <c r="E37" s="127" t="s">
        <v>272</v>
      </c>
      <c r="F37" s="125"/>
      <c r="G37" s="125"/>
      <c r="H37" s="126"/>
      <c r="I37" s="127" t="s">
        <v>115</v>
      </c>
      <c r="J37" s="125"/>
      <c r="K37" s="125"/>
      <c r="L37" s="126"/>
      <c r="M37" s="127" t="s">
        <v>275</v>
      </c>
      <c r="N37" s="125"/>
      <c r="O37" s="125"/>
      <c r="P37" s="126"/>
      <c r="Q37" s="134" t="s">
        <v>46</v>
      </c>
      <c r="R37" s="135"/>
      <c r="S37" s="135"/>
      <c r="T37" s="136"/>
    </row>
    <row r="38" spans="1:22" s="55" customFormat="1" ht="50.1" customHeight="1">
      <c r="A38" s="105" t="s">
        <v>297</v>
      </c>
      <c r="B38" s="106"/>
      <c r="C38" s="106"/>
      <c r="D38" s="107"/>
      <c r="E38" s="105" t="s">
        <v>300</v>
      </c>
      <c r="F38" s="106"/>
      <c r="G38" s="106"/>
      <c r="H38" s="107"/>
      <c r="I38" s="108" t="s">
        <v>214</v>
      </c>
      <c r="J38" s="109"/>
      <c r="K38" s="109"/>
      <c r="L38" s="110"/>
      <c r="M38" s="137" t="s">
        <v>296</v>
      </c>
      <c r="N38" s="138"/>
      <c r="O38" s="138"/>
      <c r="P38" s="139"/>
      <c r="Q38" s="137" t="s">
        <v>295</v>
      </c>
      <c r="R38" s="138"/>
      <c r="S38" s="138"/>
      <c r="T38" s="139"/>
      <c r="V38" s="55" t="s">
        <v>40</v>
      </c>
    </row>
    <row r="39" spans="1:22" s="55" customFormat="1" ht="50.1" customHeight="1">
      <c r="A39" s="111" t="s">
        <v>117</v>
      </c>
      <c r="B39" s="112"/>
      <c r="C39" s="112"/>
      <c r="D39" s="113"/>
      <c r="E39" s="111" t="s">
        <v>167</v>
      </c>
      <c r="F39" s="112"/>
      <c r="G39" s="112"/>
      <c r="H39" s="113"/>
      <c r="I39" s="128" t="s">
        <v>118</v>
      </c>
      <c r="J39" s="129"/>
      <c r="K39" s="129"/>
      <c r="L39" s="130"/>
      <c r="M39" s="131" t="s">
        <v>63</v>
      </c>
      <c r="N39" s="132"/>
      <c r="O39" s="132"/>
      <c r="P39" s="133"/>
      <c r="Q39" s="131" t="s">
        <v>69</v>
      </c>
      <c r="R39" s="132"/>
      <c r="S39" s="132"/>
      <c r="T39" s="133"/>
    </row>
    <row r="40" spans="1:22" s="55" customFormat="1" ht="50.1" customHeight="1">
      <c r="A40" s="114" t="s">
        <v>189</v>
      </c>
      <c r="B40" s="115"/>
      <c r="C40" s="115"/>
      <c r="D40" s="116"/>
      <c r="E40" s="114" t="s">
        <v>189</v>
      </c>
      <c r="F40" s="115"/>
      <c r="G40" s="115"/>
      <c r="H40" s="116"/>
      <c r="I40" s="114" t="s">
        <v>189</v>
      </c>
      <c r="J40" s="115"/>
      <c r="K40" s="115"/>
      <c r="L40" s="116"/>
      <c r="M40" s="114" t="s">
        <v>189</v>
      </c>
      <c r="N40" s="115"/>
      <c r="O40" s="115"/>
      <c r="P40" s="116"/>
      <c r="Q40" s="114" t="s">
        <v>189</v>
      </c>
      <c r="R40" s="115"/>
      <c r="S40" s="115"/>
      <c r="T40" s="116"/>
    </row>
    <row r="41" spans="1:22" s="55" customFormat="1" ht="50.1" customHeight="1">
      <c r="A41" s="97" t="s">
        <v>111</v>
      </c>
      <c r="B41" s="98"/>
      <c r="C41" s="98"/>
      <c r="D41" s="99"/>
      <c r="E41" s="97" t="s">
        <v>112</v>
      </c>
      <c r="F41" s="98"/>
      <c r="G41" s="98"/>
      <c r="H41" s="99"/>
      <c r="I41" s="100" t="s">
        <v>212</v>
      </c>
      <c r="J41" s="101"/>
      <c r="K41" s="101"/>
      <c r="L41" s="102"/>
      <c r="M41" s="97" t="s">
        <v>114</v>
      </c>
      <c r="N41" s="98"/>
      <c r="O41" s="98"/>
      <c r="P41" s="99"/>
      <c r="Q41" s="97" t="s">
        <v>128</v>
      </c>
      <c r="R41" s="98"/>
      <c r="S41" s="98"/>
      <c r="T41" s="99"/>
    </row>
    <row r="42" spans="1:22" s="55" customFormat="1" ht="50.1" customHeight="1">
      <c r="A42" s="88"/>
      <c r="B42" s="89"/>
      <c r="C42" s="89"/>
      <c r="D42" s="90"/>
      <c r="E42" s="94" t="s">
        <v>253</v>
      </c>
      <c r="F42" s="95"/>
      <c r="G42" s="95"/>
      <c r="H42" s="96"/>
      <c r="I42" s="88"/>
      <c r="J42" s="89"/>
      <c r="K42" s="89"/>
      <c r="L42" s="90"/>
      <c r="M42" s="88"/>
      <c r="N42" s="89"/>
      <c r="O42" s="89"/>
      <c r="P42" s="90"/>
      <c r="Q42" s="88"/>
      <c r="R42" s="89"/>
      <c r="S42" s="89"/>
      <c r="T42" s="90"/>
    </row>
    <row r="43" spans="1:22" s="55" customFormat="1" ht="26.1" customHeight="1">
      <c r="A43" s="60" t="s">
        <v>7</v>
      </c>
      <c r="B43" s="61">
        <v>739</v>
      </c>
      <c r="C43" s="62" t="s">
        <v>8</v>
      </c>
      <c r="D43" s="63">
        <v>24</v>
      </c>
      <c r="E43" s="60" t="s">
        <v>7</v>
      </c>
      <c r="F43" s="61">
        <v>732</v>
      </c>
      <c r="G43" s="62" t="s">
        <v>41</v>
      </c>
      <c r="H43" s="63">
        <v>24</v>
      </c>
      <c r="I43" s="60" t="s">
        <v>7</v>
      </c>
      <c r="J43" s="61">
        <v>721</v>
      </c>
      <c r="K43" s="62" t="s">
        <v>8</v>
      </c>
      <c r="L43" s="63">
        <v>25</v>
      </c>
      <c r="M43" s="60" t="s">
        <v>7</v>
      </c>
      <c r="N43" s="61">
        <v>744</v>
      </c>
      <c r="O43" s="62" t="s">
        <v>8</v>
      </c>
      <c r="P43" s="63">
        <v>25</v>
      </c>
      <c r="Q43" s="60" t="s">
        <v>7</v>
      </c>
      <c r="R43" s="61">
        <v>753</v>
      </c>
      <c r="S43" s="62" t="s">
        <v>8</v>
      </c>
      <c r="T43" s="63">
        <v>25</v>
      </c>
    </row>
    <row r="44" spans="1:22" s="55" customFormat="1" ht="25.5" customHeight="1" thickBot="1">
      <c r="A44" s="64" t="s">
        <v>9</v>
      </c>
      <c r="B44" s="65">
        <v>100</v>
      </c>
      <c r="C44" s="66" t="s">
        <v>10</v>
      </c>
      <c r="D44" s="67">
        <v>31</v>
      </c>
      <c r="E44" s="64" t="s">
        <v>9</v>
      </c>
      <c r="F44" s="65">
        <v>98</v>
      </c>
      <c r="G44" s="66" t="s">
        <v>10</v>
      </c>
      <c r="H44" s="67">
        <v>31</v>
      </c>
      <c r="I44" s="64" t="s">
        <v>9</v>
      </c>
      <c r="J44" s="65">
        <v>94</v>
      </c>
      <c r="K44" s="66" t="s">
        <v>10</v>
      </c>
      <c r="L44" s="67">
        <v>31</v>
      </c>
      <c r="M44" s="64" t="s">
        <v>9</v>
      </c>
      <c r="N44" s="65">
        <v>98</v>
      </c>
      <c r="O44" s="66" t="s">
        <v>10</v>
      </c>
      <c r="P44" s="67">
        <v>32</v>
      </c>
      <c r="Q44" s="64" t="s">
        <v>9</v>
      </c>
      <c r="R44" s="65">
        <v>101</v>
      </c>
      <c r="S44" s="66" t="s">
        <v>10</v>
      </c>
      <c r="T44" s="67">
        <v>32</v>
      </c>
    </row>
    <row r="45" spans="1:22" s="55" customFormat="1" ht="50.25" customHeight="1" thickBot="1">
      <c r="A45" s="118">
        <v>45775</v>
      </c>
      <c r="B45" s="119"/>
      <c r="C45" s="119"/>
      <c r="D45" s="120"/>
      <c r="E45" s="118">
        <v>45776</v>
      </c>
      <c r="F45" s="119"/>
      <c r="G45" s="119"/>
      <c r="H45" s="120"/>
      <c r="I45" s="118">
        <v>45777</v>
      </c>
      <c r="J45" s="119"/>
      <c r="K45" s="119"/>
      <c r="L45" s="120"/>
      <c r="M45" s="82"/>
      <c r="N45" s="83"/>
      <c r="O45" s="82"/>
      <c r="P45" s="83"/>
      <c r="Q45" s="82"/>
      <c r="R45" s="83"/>
      <c r="S45" s="82"/>
      <c r="T45" s="83"/>
    </row>
    <row r="46" spans="1:22" ht="51">
      <c r="A46" s="121" t="s">
        <v>42</v>
      </c>
      <c r="B46" s="122"/>
      <c r="C46" s="122"/>
      <c r="D46" s="123"/>
      <c r="E46" s="121" t="s">
        <v>61</v>
      </c>
      <c r="F46" s="122"/>
      <c r="G46" s="122"/>
      <c r="H46" s="123"/>
      <c r="I46" s="121" t="s">
        <v>113</v>
      </c>
      <c r="J46" s="122"/>
      <c r="K46" s="122"/>
      <c r="L46" s="123"/>
      <c r="M46" s="80"/>
      <c r="N46" s="80"/>
      <c r="O46" s="80"/>
      <c r="P46" s="80"/>
      <c r="Q46" s="80"/>
      <c r="R46" s="80"/>
      <c r="S46" s="80"/>
      <c r="T46" s="80"/>
    </row>
    <row r="47" spans="1:22" ht="76.5">
      <c r="A47" s="124" t="s">
        <v>229</v>
      </c>
      <c r="B47" s="125"/>
      <c r="C47" s="125"/>
      <c r="D47" s="126"/>
      <c r="E47" s="127" t="s">
        <v>110</v>
      </c>
      <c r="F47" s="125"/>
      <c r="G47" s="125"/>
      <c r="H47" s="126"/>
      <c r="I47" s="127" t="s">
        <v>116</v>
      </c>
      <c r="J47" s="125"/>
      <c r="K47" s="125"/>
      <c r="L47" s="126"/>
      <c r="M47" s="81"/>
      <c r="N47" s="81"/>
      <c r="O47" s="81"/>
      <c r="P47" s="81"/>
      <c r="Q47" s="81"/>
      <c r="R47" s="81"/>
      <c r="S47" s="81"/>
      <c r="T47" s="81"/>
    </row>
    <row r="48" spans="1:22" ht="56.25">
      <c r="A48" s="105" t="s">
        <v>298</v>
      </c>
      <c r="B48" s="106"/>
      <c r="C48" s="106"/>
      <c r="D48" s="107"/>
      <c r="E48" s="105" t="s">
        <v>299</v>
      </c>
      <c r="F48" s="106"/>
      <c r="G48" s="106"/>
      <c r="H48" s="107"/>
      <c r="I48" s="108" t="s">
        <v>230</v>
      </c>
      <c r="J48" s="109"/>
      <c r="K48" s="109"/>
      <c r="L48" s="110"/>
      <c r="M48" s="79"/>
      <c r="N48" s="79"/>
      <c r="O48" s="79"/>
      <c r="P48" s="79"/>
      <c r="Q48" s="79"/>
      <c r="R48" s="79"/>
      <c r="S48" s="55"/>
      <c r="T48" s="55"/>
    </row>
    <row r="49" spans="1:20" ht="51">
      <c r="A49" s="111" t="s">
        <v>107</v>
      </c>
      <c r="B49" s="112"/>
      <c r="C49" s="112"/>
      <c r="D49" s="113"/>
      <c r="E49" s="111" t="s">
        <v>150</v>
      </c>
      <c r="F49" s="112"/>
      <c r="G49" s="112"/>
      <c r="H49" s="113"/>
      <c r="I49" s="111" t="s">
        <v>101</v>
      </c>
      <c r="J49" s="112"/>
      <c r="K49" s="112"/>
      <c r="L49" s="113"/>
      <c r="S49" s="55"/>
      <c r="T49" s="55"/>
    </row>
    <row r="50" spans="1:20" ht="51">
      <c r="A50" s="114" t="s">
        <v>189</v>
      </c>
      <c r="B50" s="115"/>
      <c r="C50" s="115"/>
      <c r="D50" s="116"/>
      <c r="E50" s="114" t="s">
        <v>189</v>
      </c>
      <c r="F50" s="115"/>
      <c r="G50" s="115"/>
      <c r="H50" s="116"/>
      <c r="I50" s="114" t="s">
        <v>189</v>
      </c>
      <c r="J50" s="115"/>
      <c r="K50" s="115"/>
      <c r="L50" s="116"/>
      <c r="S50" s="55"/>
      <c r="T50" s="55"/>
    </row>
    <row r="51" spans="1:20" ht="51">
      <c r="A51" s="97" t="s">
        <v>74</v>
      </c>
      <c r="B51" s="98"/>
      <c r="C51" s="98"/>
      <c r="D51" s="99"/>
      <c r="E51" s="97" t="s">
        <v>67</v>
      </c>
      <c r="F51" s="98"/>
      <c r="G51" s="98"/>
      <c r="H51" s="99"/>
      <c r="I51" s="100" t="s">
        <v>226</v>
      </c>
      <c r="J51" s="101"/>
      <c r="K51" s="101"/>
      <c r="L51" s="102"/>
      <c r="S51" s="56"/>
      <c r="T51" s="56"/>
    </row>
    <row r="52" spans="1:20" ht="51">
      <c r="A52" s="88"/>
      <c r="B52" s="89"/>
      <c r="C52" s="89"/>
      <c r="D52" s="90"/>
      <c r="E52" s="94" t="s">
        <v>253</v>
      </c>
      <c r="F52" s="95"/>
      <c r="G52" s="95"/>
      <c r="H52" s="96"/>
      <c r="I52" s="91"/>
      <c r="J52" s="92"/>
      <c r="K52" s="92"/>
      <c r="L52" s="93"/>
      <c r="S52" s="56"/>
      <c r="T52" s="56"/>
    </row>
    <row r="53" spans="1:20" ht="26.25">
      <c r="A53" s="60" t="s">
        <v>7</v>
      </c>
      <c r="B53" s="61">
        <v>746</v>
      </c>
      <c r="C53" s="62" t="s">
        <v>8</v>
      </c>
      <c r="D53" s="63">
        <v>24</v>
      </c>
      <c r="E53" s="60" t="s">
        <v>7</v>
      </c>
      <c r="F53" s="61">
        <v>764</v>
      </c>
      <c r="G53" s="62" t="s">
        <v>8</v>
      </c>
      <c r="H53" s="63">
        <v>25</v>
      </c>
      <c r="I53" s="60" t="s">
        <v>7</v>
      </c>
      <c r="J53" s="61">
        <v>746</v>
      </c>
      <c r="K53" s="62" t="s">
        <v>8</v>
      </c>
      <c r="L53" s="63">
        <v>26</v>
      </c>
    </row>
    <row r="54" spans="1:20" ht="27" thickBot="1">
      <c r="A54" s="64" t="s">
        <v>9</v>
      </c>
      <c r="B54" s="65">
        <v>101</v>
      </c>
      <c r="C54" s="66" t="s">
        <v>10</v>
      </c>
      <c r="D54" s="67">
        <v>32</v>
      </c>
      <c r="E54" s="64" t="s">
        <v>9</v>
      </c>
      <c r="F54" s="65">
        <v>104</v>
      </c>
      <c r="G54" s="66" t="s">
        <v>10</v>
      </c>
      <c r="H54" s="67">
        <v>32</v>
      </c>
      <c r="I54" s="64" t="s">
        <v>9</v>
      </c>
      <c r="J54" s="65">
        <v>98</v>
      </c>
      <c r="K54" s="66" t="s">
        <v>10</v>
      </c>
      <c r="L54" s="67">
        <v>32</v>
      </c>
    </row>
    <row r="55" spans="1:20" ht="27" thickBot="1">
      <c r="A55" s="82"/>
      <c r="B55" s="83"/>
      <c r="C55" s="82"/>
      <c r="D55" s="83"/>
      <c r="E55" s="82"/>
      <c r="F55" s="83"/>
      <c r="G55" s="82"/>
      <c r="H55" s="83"/>
      <c r="I55" s="82"/>
      <c r="J55" s="83"/>
      <c r="K55" s="82"/>
      <c r="L55" s="83"/>
    </row>
    <row r="56" spans="1:20" ht="46.5">
      <c r="A56" s="117" t="s">
        <v>36</v>
      </c>
      <c r="B56" s="117"/>
      <c r="C56" s="103" t="s">
        <v>39</v>
      </c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</row>
    <row r="57" spans="1:20" ht="46.5">
      <c r="A57" s="104" t="s">
        <v>11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81"/>
    </row>
    <row r="58" spans="1:20" ht="56.2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</row>
    <row r="59" spans="1:20">
      <c r="A59" s="154" t="s">
        <v>271</v>
      </c>
      <c r="B59" s="154"/>
      <c r="C59" s="154"/>
      <c r="D59" s="154"/>
      <c r="E59" s="154"/>
      <c r="F59" s="154"/>
      <c r="G59" s="154"/>
    </row>
    <row r="60" spans="1:20">
      <c r="A60" s="154"/>
      <c r="B60" s="154"/>
      <c r="C60" s="154"/>
      <c r="D60" s="154"/>
      <c r="E60" s="154"/>
      <c r="F60" s="154"/>
      <c r="G60" s="154"/>
    </row>
    <row r="61" spans="1:20">
      <c r="A61" s="154"/>
      <c r="B61" s="154"/>
      <c r="C61" s="154"/>
      <c r="D61" s="154"/>
      <c r="E61" s="154"/>
      <c r="F61" s="154"/>
      <c r="G61" s="154"/>
    </row>
  </sheetData>
  <mergeCells count="177">
    <mergeCell ref="A59:G61"/>
    <mergeCell ref="A2:N2"/>
    <mergeCell ref="E3:P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11:D11"/>
    <mergeCell ref="E11:H11"/>
    <mergeCell ref="I11:L11"/>
    <mergeCell ref="M11:P11"/>
    <mergeCell ref="Q11:T11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25:D25"/>
    <mergeCell ref="E25:H25"/>
    <mergeCell ref="I25:L25"/>
    <mergeCell ref="M25:P25"/>
    <mergeCell ref="Q25:T25"/>
    <mergeCell ref="A28:D28"/>
    <mergeCell ref="E28:H28"/>
    <mergeCell ref="I28:L28"/>
    <mergeCell ref="M28:P28"/>
    <mergeCell ref="Q28:T28"/>
    <mergeCell ref="A29:D29"/>
    <mergeCell ref="E29:H29"/>
    <mergeCell ref="I29:L29"/>
    <mergeCell ref="M29:P29"/>
    <mergeCell ref="Q29:T29"/>
    <mergeCell ref="A26:D26"/>
    <mergeCell ref="E26:H26"/>
    <mergeCell ref="I26:L26"/>
    <mergeCell ref="M26:P26"/>
    <mergeCell ref="Q26:T26"/>
    <mergeCell ref="A27:D27"/>
    <mergeCell ref="E27:H27"/>
    <mergeCell ref="I27:L27"/>
    <mergeCell ref="M27:P27"/>
    <mergeCell ref="Q27:T27"/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Q41:T41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I46:L46"/>
    <mergeCell ref="A47:D47"/>
    <mergeCell ref="E47:H47"/>
    <mergeCell ref="I47:L47"/>
    <mergeCell ref="A41:D41"/>
    <mergeCell ref="E41:H41"/>
    <mergeCell ref="I41:L41"/>
    <mergeCell ref="M41:P41"/>
    <mergeCell ref="E42:H42"/>
    <mergeCell ref="E32:H32"/>
    <mergeCell ref="E22:H22"/>
    <mergeCell ref="E12:H12"/>
    <mergeCell ref="A51:D51"/>
    <mergeCell ref="E51:H51"/>
    <mergeCell ref="I51:L51"/>
    <mergeCell ref="C56:R56"/>
    <mergeCell ref="A57:K57"/>
    <mergeCell ref="A48:D48"/>
    <mergeCell ref="E48:H48"/>
    <mergeCell ref="I48:L48"/>
    <mergeCell ref="A49:D49"/>
    <mergeCell ref="E49:H49"/>
    <mergeCell ref="I49:L49"/>
    <mergeCell ref="A50:D50"/>
    <mergeCell ref="E50:H50"/>
    <mergeCell ref="I50:L50"/>
    <mergeCell ref="A56:B56"/>
    <mergeCell ref="E52:H52"/>
    <mergeCell ref="A45:D45"/>
    <mergeCell ref="E45:H45"/>
    <mergeCell ref="I45:L45"/>
    <mergeCell ref="A46:D46"/>
    <mergeCell ref="E46:H46"/>
  </mergeCells>
  <phoneticPr fontId="49" type="noConversion"/>
  <printOptions horizontalCentered="1" verticalCentered="1"/>
  <pageMargins left="3.937007874015748E-2" right="3.937007874015748E-2" top="0" bottom="0" header="0" footer="0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5D73C-B79D-4442-840E-303731F1203C}">
  <sheetPr>
    <pageSetUpPr fitToPage="1"/>
  </sheetPr>
  <dimension ref="A1:X39"/>
  <sheetViews>
    <sheetView topLeftCell="A7" zoomScale="130" workbookViewId="0">
      <selection activeCell="B12" sqref="B12:C12"/>
    </sheetView>
  </sheetViews>
  <sheetFormatPr defaultColWidth="10.5" defaultRowHeight="16.5"/>
  <cols>
    <col min="1" max="1" width="8.625" style="1" customWidth="1"/>
    <col min="2" max="2" width="12.625" style="1" customWidth="1"/>
    <col min="3" max="3" width="51" style="1" customWidth="1"/>
    <col min="4" max="4" width="10.875" style="4" customWidth="1"/>
    <col min="5" max="5" width="6.125" style="4" customWidth="1"/>
    <col min="6" max="6" width="6.625" style="4" customWidth="1"/>
    <col min="7" max="8" width="5.625" style="4" customWidth="1"/>
    <col min="9" max="9" width="6.625" style="4" customWidth="1"/>
    <col min="10" max="32" width="9" customWidth="1"/>
    <col min="33" max="224" width="10.5" customWidth="1"/>
    <col min="225" max="255" width="9" customWidth="1"/>
  </cols>
  <sheetData>
    <row r="1" spans="1:24" s="1" customFormat="1" ht="31.5" customHeight="1">
      <c r="A1" s="5"/>
      <c r="B1" s="5"/>
      <c r="C1" s="161" t="s">
        <v>12</v>
      </c>
      <c r="D1" s="161"/>
      <c r="E1" s="44"/>
      <c r="F1" s="44"/>
      <c r="G1" s="44"/>
      <c r="H1" s="44"/>
      <c r="I1" s="44"/>
      <c r="J1" s="35"/>
    </row>
    <row r="2" spans="1:24" s="1" customFormat="1" ht="26.25">
      <c r="A2" s="6"/>
      <c r="B2" s="162" t="s">
        <v>13</v>
      </c>
      <c r="C2" s="162"/>
      <c r="D2" s="162"/>
      <c r="E2" s="162"/>
      <c r="F2" s="162"/>
      <c r="G2" s="162"/>
      <c r="H2" s="162"/>
      <c r="I2" s="44"/>
    </row>
    <row r="3" spans="1:24" s="1" customFormat="1" ht="21" customHeight="1" thickBot="1">
      <c r="A3" s="7"/>
      <c r="B3" s="8"/>
      <c r="C3" s="9"/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4" s="2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3" customFormat="1" ht="17.25">
      <c r="A5" s="15"/>
      <c r="B5" s="53"/>
      <c r="C5" s="24"/>
      <c r="D5" s="17" t="s">
        <v>25</v>
      </c>
      <c r="E5" s="18"/>
      <c r="F5" s="19"/>
      <c r="G5" s="19"/>
      <c r="H5" s="19"/>
      <c r="I5" s="37"/>
    </row>
    <row r="6" spans="1:24" s="3" customFormat="1" ht="17.45" customHeight="1">
      <c r="A6" s="20" t="str">
        <f>'[1]月菜單(葷)'!A4</f>
        <v>星期一</v>
      </c>
      <c r="B6" s="53"/>
      <c r="C6" s="74"/>
      <c r="D6" s="21" t="s">
        <v>27</v>
      </c>
      <c r="E6" s="22"/>
      <c r="F6" s="23"/>
      <c r="G6" s="23"/>
      <c r="H6" s="23"/>
      <c r="I6" s="38"/>
    </row>
    <row r="7" spans="1:24" s="3" customFormat="1" ht="26.45" customHeight="1">
      <c r="A7" s="20"/>
      <c r="B7" s="53"/>
      <c r="C7" s="24"/>
      <c r="D7" s="21" t="s">
        <v>28</v>
      </c>
      <c r="E7" s="22"/>
      <c r="F7" s="23"/>
      <c r="G7" s="23"/>
      <c r="H7" s="23"/>
      <c r="I7" s="39"/>
    </row>
    <row r="8" spans="1:24" s="3" customFormat="1" ht="17.25">
      <c r="A8" s="20"/>
      <c r="B8" s="53"/>
      <c r="C8" s="74"/>
      <c r="D8" s="21" t="s">
        <v>29</v>
      </c>
      <c r="E8" s="22"/>
      <c r="F8" s="23"/>
      <c r="G8" s="23"/>
      <c r="H8" s="23"/>
      <c r="I8" s="39"/>
    </row>
    <row r="9" spans="1:24" s="3" customFormat="1" ht="17.25">
      <c r="A9" s="20"/>
      <c r="B9" s="53"/>
      <c r="C9" s="25"/>
      <c r="D9" s="21" t="s">
        <v>30</v>
      </c>
      <c r="E9" s="22"/>
      <c r="F9" s="23"/>
      <c r="G9" s="23"/>
      <c r="H9" s="23"/>
      <c r="I9" s="40"/>
    </row>
    <row r="10" spans="1:24" s="3" customFormat="1" ht="18" thickBot="1">
      <c r="A10" s="26"/>
      <c r="B10" s="53"/>
      <c r="C10" s="74"/>
      <c r="D10" s="27" t="s">
        <v>31</v>
      </c>
      <c r="E10" s="28"/>
      <c r="F10" s="29"/>
      <c r="G10" s="28"/>
      <c r="H10" s="28"/>
      <c r="I10" s="41"/>
    </row>
    <row r="11" spans="1:24" s="2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3" customFormat="1" ht="20.100000000000001" customHeight="1">
      <c r="A12" s="15">
        <v>45748</v>
      </c>
      <c r="B12" s="53" t="s">
        <v>44</v>
      </c>
      <c r="C12" s="24" t="s">
        <v>50</v>
      </c>
      <c r="D12" s="17" t="s">
        <v>25</v>
      </c>
      <c r="E12" s="18">
        <v>6</v>
      </c>
      <c r="F12" s="19">
        <v>12</v>
      </c>
      <c r="G12" s="19" t="s">
        <v>26</v>
      </c>
      <c r="H12" s="19">
        <v>90</v>
      </c>
      <c r="I12" s="37">
        <v>420</v>
      </c>
    </row>
    <row r="13" spans="1:24" s="3" customFormat="1" ht="23.25" customHeight="1">
      <c r="A13" s="20" t="str">
        <f>'[1]月菜單(葷)'!E4</f>
        <v>星期二</v>
      </c>
      <c r="B13" s="53" t="s">
        <v>241</v>
      </c>
      <c r="C13" s="84" t="s">
        <v>243</v>
      </c>
      <c r="D13" s="21" t="s">
        <v>27</v>
      </c>
      <c r="E13" s="22">
        <v>2.5</v>
      </c>
      <c r="F13" s="23">
        <v>17.5</v>
      </c>
      <c r="G13" s="23">
        <v>12.5</v>
      </c>
      <c r="H13" s="23" t="s">
        <v>26</v>
      </c>
      <c r="I13" s="38">
        <v>187.5</v>
      </c>
    </row>
    <row r="14" spans="1:24" s="3" customFormat="1" ht="17.25">
      <c r="A14" s="20"/>
      <c r="B14" s="53" t="s">
        <v>181</v>
      </c>
      <c r="C14" s="74" t="s">
        <v>182</v>
      </c>
      <c r="D14" s="21" t="s">
        <v>28</v>
      </c>
      <c r="E14" s="22">
        <v>1.5</v>
      </c>
      <c r="F14" s="23">
        <v>1.5</v>
      </c>
      <c r="G14" s="23" t="s">
        <v>26</v>
      </c>
      <c r="H14" s="23">
        <v>7.5</v>
      </c>
      <c r="I14" s="39">
        <v>37.5</v>
      </c>
    </row>
    <row r="15" spans="1:24" s="3" customFormat="1" ht="17.25">
      <c r="A15" s="20"/>
      <c r="B15" s="53" t="s">
        <v>122</v>
      </c>
      <c r="C15" s="73" t="s">
        <v>154</v>
      </c>
      <c r="D15" s="21" t="s">
        <v>29</v>
      </c>
      <c r="E15" s="22"/>
      <c r="F15" s="23" t="s">
        <v>26</v>
      </c>
      <c r="G15" s="23" t="s">
        <v>26</v>
      </c>
      <c r="H15" s="23">
        <v>0</v>
      </c>
      <c r="I15" s="39">
        <v>0</v>
      </c>
    </row>
    <row r="16" spans="1:24" s="1" customFormat="1" ht="17.25">
      <c r="A16" s="20"/>
      <c r="B16" s="53" t="s">
        <v>179</v>
      </c>
      <c r="C16" s="25" t="s">
        <v>180</v>
      </c>
      <c r="D16" s="21" t="s">
        <v>30</v>
      </c>
      <c r="E16" s="22">
        <v>2.4</v>
      </c>
      <c r="F16" s="23" t="s">
        <v>26</v>
      </c>
      <c r="G16" s="23">
        <v>12</v>
      </c>
      <c r="H16" s="23" t="s">
        <v>26</v>
      </c>
      <c r="I16" s="40">
        <v>108</v>
      </c>
    </row>
    <row r="17" spans="1:10" s="1" customFormat="1" ht="18" thickBot="1">
      <c r="A17" s="26"/>
      <c r="B17" s="53" t="s">
        <v>43</v>
      </c>
      <c r="C17" s="74" t="s">
        <v>123</v>
      </c>
      <c r="D17" s="27" t="s">
        <v>31</v>
      </c>
      <c r="E17" s="28"/>
      <c r="F17" s="29">
        <v>31</v>
      </c>
      <c r="G17" s="28">
        <v>24.5</v>
      </c>
      <c r="H17" s="28">
        <v>97.5</v>
      </c>
      <c r="I17" s="41">
        <v>734.5</v>
      </c>
    </row>
    <row r="18" spans="1:10" s="1" customFormat="1" ht="17.25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42"/>
    </row>
    <row r="19" spans="1:10" ht="17.25">
      <c r="A19" s="15">
        <v>45749</v>
      </c>
      <c r="B19" s="53" t="s">
        <v>90</v>
      </c>
      <c r="C19" s="74" t="s">
        <v>155</v>
      </c>
      <c r="D19" s="17" t="s">
        <v>25</v>
      </c>
      <c r="E19" s="18">
        <v>6</v>
      </c>
      <c r="F19" s="19">
        <v>12</v>
      </c>
      <c r="G19" s="19" t="s">
        <v>26</v>
      </c>
      <c r="H19" s="19">
        <v>90</v>
      </c>
      <c r="I19" s="37">
        <v>420</v>
      </c>
    </row>
    <row r="20" spans="1:10" ht="31.5">
      <c r="A20" s="20" t="s">
        <v>4</v>
      </c>
      <c r="B20" s="53" t="s">
        <v>70</v>
      </c>
      <c r="C20" s="74" t="s">
        <v>81</v>
      </c>
      <c r="D20" s="21" t="s">
        <v>27</v>
      </c>
      <c r="E20" s="22">
        <v>2.5</v>
      </c>
      <c r="F20" s="23">
        <v>17.5</v>
      </c>
      <c r="G20" s="23">
        <v>12.5</v>
      </c>
      <c r="H20" s="23" t="s">
        <v>26</v>
      </c>
      <c r="I20" s="38">
        <v>187.5</v>
      </c>
    </row>
    <row r="21" spans="1:10" ht="31.5" customHeight="1">
      <c r="A21" s="20"/>
      <c r="B21" s="53" t="s">
        <v>183</v>
      </c>
      <c r="C21" s="74" t="s">
        <v>184</v>
      </c>
      <c r="D21" s="21" t="s">
        <v>28</v>
      </c>
      <c r="E21" s="22">
        <v>1.6</v>
      </c>
      <c r="F21" s="23">
        <v>1.6</v>
      </c>
      <c r="G21" s="23" t="s">
        <v>26</v>
      </c>
      <c r="H21" s="23">
        <v>8</v>
      </c>
      <c r="I21" s="39">
        <v>40</v>
      </c>
    </row>
    <row r="22" spans="1:10" ht="17.25">
      <c r="A22" s="20"/>
      <c r="B22" s="53" t="s">
        <v>124</v>
      </c>
      <c r="C22" s="74" t="s">
        <v>97</v>
      </c>
      <c r="D22" s="21" t="s">
        <v>29</v>
      </c>
      <c r="E22" s="22"/>
      <c r="F22" s="23" t="s">
        <v>26</v>
      </c>
      <c r="G22" s="23" t="s">
        <v>26</v>
      </c>
      <c r="H22" s="23">
        <v>0</v>
      </c>
      <c r="I22" s="39">
        <v>0</v>
      </c>
    </row>
    <row r="23" spans="1:10" ht="17.25">
      <c r="A23" s="20"/>
      <c r="B23" s="53" t="s">
        <v>179</v>
      </c>
      <c r="C23" s="25" t="s">
        <v>180</v>
      </c>
      <c r="D23" s="21" t="s">
        <v>30</v>
      </c>
      <c r="E23" s="22">
        <v>2.5</v>
      </c>
      <c r="F23" s="23" t="s">
        <v>26</v>
      </c>
      <c r="G23" s="23">
        <v>12.5</v>
      </c>
      <c r="H23" s="23" t="s">
        <v>26</v>
      </c>
      <c r="I23" s="40">
        <v>112.5</v>
      </c>
    </row>
    <row r="24" spans="1:10" ht="18" thickBot="1">
      <c r="A24" s="26"/>
      <c r="B24" s="53" t="s">
        <v>125</v>
      </c>
      <c r="C24" s="74" t="s">
        <v>126</v>
      </c>
      <c r="D24" s="27" t="s">
        <v>31</v>
      </c>
      <c r="E24" s="28"/>
      <c r="F24" s="29">
        <v>31.1</v>
      </c>
      <c r="G24" s="28">
        <v>25</v>
      </c>
      <c r="H24" s="28">
        <v>98</v>
      </c>
      <c r="I24" s="41">
        <v>741.4</v>
      </c>
    </row>
    <row r="25" spans="1:10" ht="17.25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</row>
    <row r="26" spans="1:10" ht="17.25">
      <c r="A26" s="15"/>
      <c r="B26" s="53"/>
      <c r="C26" s="74"/>
      <c r="D26" s="17" t="s">
        <v>25</v>
      </c>
      <c r="E26" s="18"/>
      <c r="F26" s="19"/>
      <c r="G26" s="19"/>
      <c r="H26" s="19"/>
      <c r="I26" s="37"/>
    </row>
    <row r="27" spans="1:10" ht="17.25">
      <c r="A27" s="20" t="str">
        <f>'[1]月菜單(葷)'!M4</f>
        <v>星期四</v>
      </c>
      <c r="B27" s="53"/>
      <c r="C27" s="74"/>
      <c r="D27" s="21" t="s">
        <v>27</v>
      </c>
      <c r="E27" s="22"/>
      <c r="F27" s="23"/>
      <c r="G27" s="23"/>
      <c r="H27" s="23"/>
      <c r="I27" s="38"/>
    </row>
    <row r="28" spans="1:10" ht="17.25">
      <c r="A28" s="20"/>
      <c r="B28" s="53"/>
      <c r="C28" s="74"/>
      <c r="D28" s="21" t="s">
        <v>28</v>
      </c>
      <c r="E28" s="22"/>
      <c r="F28" s="23"/>
      <c r="G28" s="23"/>
      <c r="H28" s="23"/>
      <c r="I28" s="39"/>
    </row>
    <row r="29" spans="1:10" ht="17.25">
      <c r="A29" s="20"/>
      <c r="B29" s="53"/>
      <c r="C29" s="74"/>
      <c r="D29" s="21" t="s">
        <v>29</v>
      </c>
      <c r="E29" s="22"/>
      <c r="F29" s="23"/>
      <c r="G29" s="23"/>
      <c r="H29" s="23"/>
      <c r="I29" s="39"/>
    </row>
    <row r="30" spans="1:10" ht="17.25">
      <c r="A30" s="20"/>
      <c r="B30" s="53"/>
      <c r="C30" s="25"/>
      <c r="D30" s="21" t="s">
        <v>30</v>
      </c>
      <c r="E30" s="22"/>
      <c r="F30" s="23"/>
      <c r="G30" s="23"/>
      <c r="H30" s="23"/>
      <c r="I30" s="40"/>
    </row>
    <row r="31" spans="1:10" ht="18" thickBot="1">
      <c r="A31" s="26"/>
      <c r="B31" s="53"/>
      <c r="C31" s="74"/>
      <c r="D31" s="27" t="s">
        <v>31</v>
      </c>
      <c r="E31" s="28"/>
      <c r="F31" s="29"/>
      <c r="G31" s="28"/>
      <c r="H31" s="28"/>
      <c r="I31" s="41"/>
    </row>
    <row r="32" spans="1:10" ht="17.25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12" ht="17.25">
      <c r="A33" s="15"/>
      <c r="B33" s="16"/>
      <c r="C33" s="24"/>
      <c r="D33" s="17" t="s">
        <v>25</v>
      </c>
      <c r="E33" s="30"/>
      <c r="F33" s="19"/>
      <c r="G33" s="19"/>
      <c r="H33" s="19"/>
      <c r="I33" s="37"/>
      <c r="J33" s="43"/>
      <c r="K33" s="43"/>
      <c r="L33" s="43"/>
    </row>
    <row r="34" spans="1:12" ht="17.25">
      <c r="A34" s="20" t="str">
        <f>'[1]月菜單(葷)'!Q4</f>
        <v>星期五</v>
      </c>
      <c r="B34" s="16"/>
      <c r="C34" s="74"/>
      <c r="D34" s="21" t="s">
        <v>27</v>
      </c>
      <c r="E34" s="22"/>
      <c r="F34" s="23"/>
      <c r="G34" s="23"/>
      <c r="H34" s="23"/>
      <c r="I34" s="38"/>
      <c r="J34" s="43"/>
      <c r="K34" s="43"/>
      <c r="L34" s="43"/>
    </row>
    <row r="35" spans="1:12" ht="17.25">
      <c r="A35" s="20"/>
      <c r="B35" s="16"/>
      <c r="C35" s="74"/>
      <c r="D35" s="21" t="s">
        <v>28</v>
      </c>
      <c r="E35" s="22"/>
      <c r="F35" s="23"/>
      <c r="G35" s="23"/>
      <c r="H35" s="23"/>
      <c r="I35" s="39"/>
      <c r="J35" s="43"/>
      <c r="K35" s="43"/>
      <c r="L35" s="43"/>
    </row>
    <row r="36" spans="1:12" ht="17.25">
      <c r="A36" s="20"/>
      <c r="B36" s="16"/>
      <c r="C36" s="74"/>
      <c r="D36" s="21" t="s">
        <v>29</v>
      </c>
      <c r="E36" s="22"/>
      <c r="F36" s="23"/>
      <c r="G36" s="23"/>
      <c r="H36" s="23"/>
      <c r="I36" s="39"/>
      <c r="J36" s="43"/>
      <c r="K36" s="43"/>
      <c r="L36" s="43"/>
    </row>
    <row r="37" spans="1:12" ht="17.25">
      <c r="A37" s="20"/>
      <c r="B37" s="16"/>
      <c r="C37" s="25"/>
      <c r="D37" s="21" t="s">
        <v>30</v>
      </c>
      <c r="E37" s="22"/>
      <c r="F37" s="23"/>
      <c r="G37" s="23"/>
      <c r="H37" s="23"/>
      <c r="I37" s="40"/>
      <c r="J37" s="43"/>
      <c r="K37" s="43"/>
      <c r="L37" s="43"/>
    </row>
    <row r="38" spans="1:12" ht="18" thickBot="1">
      <c r="A38" s="26"/>
      <c r="B38" s="46"/>
      <c r="C38" s="74"/>
      <c r="D38" s="27" t="s">
        <v>31</v>
      </c>
      <c r="E38" s="28"/>
      <c r="F38" s="31"/>
      <c r="G38" s="28"/>
      <c r="H38" s="28"/>
      <c r="I38" s="41"/>
      <c r="J38" s="43"/>
      <c r="K38" s="43"/>
      <c r="L38" s="43"/>
    </row>
    <row r="39" spans="1:12" s="52" customFormat="1">
      <c r="A39" s="32" t="s">
        <v>32</v>
      </c>
      <c r="B39" s="47"/>
      <c r="C39" s="33" t="s">
        <v>33</v>
      </c>
      <c r="D39" s="32" t="s">
        <v>34</v>
      </c>
      <c r="E39" s="32"/>
      <c r="F39" s="32"/>
      <c r="G39" s="5"/>
      <c r="H39" s="34"/>
      <c r="I39" s="34"/>
    </row>
  </sheetData>
  <mergeCells count="2">
    <mergeCell ref="C1:D1"/>
    <mergeCell ref="B2:H2"/>
  </mergeCells>
  <phoneticPr fontId="63" type="noConversion"/>
  <printOptions horizontalCentered="1" verticalCentered="1"/>
  <pageMargins left="0" right="0" top="0" bottom="0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opLeftCell="A10" zoomScale="145" workbookViewId="0">
      <selection activeCell="B15" sqref="B15"/>
    </sheetView>
  </sheetViews>
  <sheetFormatPr defaultColWidth="9" defaultRowHeight="16.5"/>
  <cols>
    <col min="1" max="1" width="8.625" style="1" customWidth="1"/>
    <col min="2" max="2" width="12.625" style="1" customWidth="1"/>
    <col min="3" max="3" width="42.625" style="1" customWidth="1"/>
    <col min="4" max="4" width="8.625" style="4" customWidth="1"/>
    <col min="5" max="9" width="5.625" style="4" customWidth="1"/>
    <col min="10" max="10" width="124.25" customWidth="1"/>
    <col min="11" max="22" width="9" customWidth="1"/>
    <col min="242" max="242" width="10.5" customWidth="1"/>
    <col min="243" max="243" width="12.625" customWidth="1"/>
    <col min="244" max="244" width="31.75" customWidth="1"/>
    <col min="245" max="245" width="10.875" customWidth="1"/>
    <col min="246" max="246" width="5.5" customWidth="1"/>
    <col min="247" max="247" width="8.25" customWidth="1"/>
    <col min="248" max="248" width="5.5" customWidth="1"/>
    <col min="249" max="249" width="5.625" customWidth="1"/>
    <col min="250" max="250" width="7.375" customWidth="1"/>
  </cols>
  <sheetData>
    <row r="1" spans="1:22" s="1" customFormat="1" ht="36.75" customHeight="1">
      <c r="A1" s="5"/>
      <c r="B1" s="5"/>
      <c r="C1" s="161" t="s">
        <v>12</v>
      </c>
      <c r="D1" s="161"/>
      <c r="E1" s="44"/>
      <c r="F1" s="44"/>
      <c r="G1" s="44"/>
      <c r="H1" s="44"/>
      <c r="I1" s="44"/>
    </row>
    <row r="2" spans="1:22" s="1" customFormat="1" ht="21">
      <c r="A2" s="6"/>
      <c r="B2" s="163" t="s">
        <v>35</v>
      </c>
      <c r="C2" s="163"/>
      <c r="D2" s="163"/>
      <c r="E2" s="163"/>
      <c r="F2" s="163"/>
      <c r="G2" s="163"/>
      <c r="H2" s="163"/>
      <c r="I2" s="44"/>
    </row>
    <row r="3" spans="1:22" s="1" customFormat="1" ht="21" customHeight="1">
      <c r="A3" s="7"/>
      <c r="B3" s="8"/>
      <c r="C3" s="9" t="str">
        <f>'月菜單(葷)'!E3</f>
        <v>114年4月份  苗栗農工菜單</v>
      </c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2" s="48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s="3" customFormat="1" ht="17.25">
      <c r="A5" s="15">
        <v>45754</v>
      </c>
      <c r="B5" s="16" t="s">
        <v>45</v>
      </c>
      <c r="C5" s="24" t="s">
        <v>193</v>
      </c>
      <c r="D5" s="17" t="s">
        <v>25</v>
      </c>
      <c r="E5" s="18">
        <v>6.3</v>
      </c>
      <c r="F5" s="19">
        <v>12.6</v>
      </c>
      <c r="G5" s="19" t="s">
        <v>26</v>
      </c>
      <c r="H5" s="19">
        <v>94.5</v>
      </c>
      <c r="I5" s="37">
        <v>441</v>
      </c>
    </row>
    <row r="6" spans="1:22" s="3" customFormat="1" ht="31.5">
      <c r="A6" s="20" t="s">
        <v>2</v>
      </c>
      <c r="B6" s="16" t="s">
        <v>194</v>
      </c>
      <c r="C6" s="74" t="s">
        <v>195</v>
      </c>
      <c r="D6" s="21" t="s">
        <v>27</v>
      </c>
      <c r="E6" s="22">
        <v>2.5</v>
      </c>
      <c r="F6" s="23">
        <v>17.5</v>
      </c>
      <c r="G6" s="23">
        <v>12.5</v>
      </c>
      <c r="H6" s="23" t="s">
        <v>26</v>
      </c>
      <c r="I6" s="38">
        <v>187.5</v>
      </c>
    </row>
    <row r="7" spans="1:22" s="3" customFormat="1" ht="33">
      <c r="A7" s="20"/>
      <c r="B7" s="45" t="s">
        <v>196</v>
      </c>
      <c r="C7" s="74" t="s">
        <v>197</v>
      </c>
      <c r="D7" s="21" t="s">
        <v>28</v>
      </c>
      <c r="E7" s="22">
        <v>1.6</v>
      </c>
      <c r="F7" s="23">
        <v>1.6</v>
      </c>
      <c r="G7" s="23" t="s">
        <v>26</v>
      </c>
      <c r="H7" s="23">
        <v>8</v>
      </c>
      <c r="I7" s="39">
        <v>40</v>
      </c>
    </row>
    <row r="8" spans="1:22" s="3" customFormat="1" ht="17.25">
      <c r="A8" s="20"/>
      <c r="B8" s="45" t="s">
        <v>256</v>
      </c>
      <c r="C8" s="74" t="s">
        <v>258</v>
      </c>
      <c r="D8" s="21" t="s">
        <v>29</v>
      </c>
      <c r="E8" s="22"/>
      <c r="F8" s="23" t="s">
        <v>26</v>
      </c>
      <c r="G8" s="23" t="s">
        <v>26</v>
      </c>
      <c r="H8" s="23">
        <v>0</v>
      </c>
      <c r="I8" s="39">
        <v>0</v>
      </c>
    </row>
    <row r="9" spans="1:22" s="3" customFormat="1" ht="17.25">
      <c r="A9" s="20"/>
      <c r="B9" s="53" t="s">
        <v>179</v>
      </c>
      <c r="C9" s="25" t="s">
        <v>180</v>
      </c>
      <c r="D9" s="21" t="s">
        <v>30</v>
      </c>
      <c r="E9" s="22">
        <v>2.2999999999999998</v>
      </c>
      <c r="F9" s="23" t="s">
        <v>26</v>
      </c>
      <c r="G9" s="23">
        <v>11.5</v>
      </c>
      <c r="H9" s="23" t="s">
        <v>26</v>
      </c>
      <c r="I9" s="40">
        <v>103.49999999999999</v>
      </c>
    </row>
    <row r="10" spans="1:22" s="3" customFormat="1" ht="17.25">
      <c r="A10" s="26"/>
      <c r="B10" s="46" t="s">
        <v>128</v>
      </c>
      <c r="C10" s="74" t="s">
        <v>129</v>
      </c>
      <c r="D10" s="27" t="s">
        <v>31</v>
      </c>
      <c r="E10" s="28"/>
      <c r="F10" s="31">
        <v>31.700000000000003</v>
      </c>
      <c r="G10" s="28">
        <v>24</v>
      </c>
      <c r="H10" s="28">
        <v>102.5</v>
      </c>
      <c r="I10" s="41">
        <v>752.8</v>
      </c>
    </row>
    <row r="11" spans="1:22" s="48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 s="3" customFormat="1" ht="17.25">
      <c r="A12" s="15">
        <v>45755</v>
      </c>
      <c r="B12" s="53" t="s">
        <v>44</v>
      </c>
      <c r="C12" s="24" t="s">
        <v>50</v>
      </c>
      <c r="D12" s="17" t="s">
        <v>25</v>
      </c>
      <c r="E12" s="18">
        <v>6</v>
      </c>
      <c r="F12" s="19">
        <v>12</v>
      </c>
      <c r="G12" s="19" t="s">
        <v>26</v>
      </c>
      <c r="H12" s="19">
        <v>90</v>
      </c>
      <c r="I12" s="37">
        <v>420</v>
      </c>
    </row>
    <row r="13" spans="1:22" s="3" customFormat="1" ht="17.25">
      <c r="A13" s="20" t="s">
        <v>3</v>
      </c>
      <c r="B13" s="16" t="s">
        <v>242</v>
      </c>
      <c r="C13" s="74" t="s">
        <v>244</v>
      </c>
      <c r="D13" s="21" t="s">
        <v>27</v>
      </c>
      <c r="E13" s="22">
        <v>2.6</v>
      </c>
      <c r="F13" s="23">
        <v>18.2</v>
      </c>
      <c r="G13" s="23">
        <v>13</v>
      </c>
      <c r="H13" s="23" t="s">
        <v>26</v>
      </c>
      <c r="I13" s="38">
        <v>195</v>
      </c>
    </row>
    <row r="14" spans="1:22" s="3" customFormat="1" ht="33" customHeight="1">
      <c r="A14" s="20"/>
      <c r="B14" s="16" t="s">
        <v>190</v>
      </c>
      <c r="C14" s="74" t="s">
        <v>198</v>
      </c>
      <c r="D14" s="21" t="s">
        <v>28</v>
      </c>
      <c r="E14" s="22">
        <v>1.5</v>
      </c>
      <c r="F14" s="23">
        <v>1.5</v>
      </c>
      <c r="G14" s="23" t="s">
        <v>26</v>
      </c>
      <c r="H14" s="23">
        <v>7.5</v>
      </c>
      <c r="I14" s="39">
        <v>37.5</v>
      </c>
    </row>
    <row r="15" spans="1:22" s="3" customFormat="1" ht="17.25">
      <c r="A15" s="20"/>
      <c r="B15" s="16" t="s">
        <v>269</v>
      </c>
      <c r="C15" s="74" t="s">
        <v>270</v>
      </c>
      <c r="D15" s="21" t="s">
        <v>29</v>
      </c>
      <c r="E15" s="22"/>
      <c r="F15" s="23" t="s">
        <v>26</v>
      </c>
      <c r="G15" s="23" t="s">
        <v>26</v>
      </c>
      <c r="H15" s="23">
        <v>0</v>
      </c>
      <c r="I15" s="39">
        <v>0</v>
      </c>
    </row>
    <row r="16" spans="1:22" s="3" customFormat="1" ht="17.25">
      <c r="A16" s="20"/>
      <c r="B16" s="53" t="s">
        <v>179</v>
      </c>
      <c r="C16" s="25" t="s">
        <v>180</v>
      </c>
      <c r="D16" s="21" t="s">
        <v>30</v>
      </c>
      <c r="E16" s="22">
        <v>2.4</v>
      </c>
      <c r="F16" s="23" t="s">
        <v>26</v>
      </c>
      <c r="G16" s="23">
        <v>12</v>
      </c>
      <c r="H16" s="23" t="s">
        <v>26</v>
      </c>
      <c r="I16" s="40">
        <v>108</v>
      </c>
    </row>
    <row r="17" spans="1:22" s="3" customFormat="1" ht="17.25">
      <c r="A17" s="26"/>
      <c r="B17" s="46" t="s">
        <v>88</v>
      </c>
      <c r="C17" s="74" t="s">
        <v>156</v>
      </c>
      <c r="D17" s="27" t="s">
        <v>31</v>
      </c>
      <c r="E17" s="28"/>
      <c r="F17" s="31">
        <v>31.7</v>
      </c>
      <c r="G17" s="28">
        <v>25</v>
      </c>
      <c r="H17" s="28">
        <v>97.5</v>
      </c>
      <c r="I17" s="41">
        <v>741.8</v>
      </c>
    </row>
    <row r="18" spans="1:22" s="2" customFormat="1" ht="18" customHeight="1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s="3" customFormat="1" ht="31.5">
      <c r="A19" s="15">
        <v>45756</v>
      </c>
      <c r="B19" s="16" t="s">
        <v>62</v>
      </c>
      <c r="C19" s="74" t="s">
        <v>251</v>
      </c>
      <c r="D19" s="17" t="s">
        <v>25</v>
      </c>
      <c r="E19" s="18">
        <v>5.8</v>
      </c>
      <c r="F19" s="19">
        <v>11.6</v>
      </c>
      <c r="G19" s="19" t="s">
        <v>26</v>
      </c>
      <c r="H19" s="19">
        <v>87</v>
      </c>
      <c r="I19" s="37">
        <v>406</v>
      </c>
    </row>
    <row r="20" spans="1:22" s="3" customFormat="1" ht="30" customHeight="1">
      <c r="A20" s="20" t="s">
        <v>4</v>
      </c>
      <c r="B20" s="16" t="s">
        <v>72</v>
      </c>
      <c r="C20" s="74" t="s">
        <v>157</v>
      </c>
      <c r="D20" s="21" t="s">
        <v>27</v>
      </c>
      <c r="E20" s="22">
        <v>2.5</v>
      </c>
      <c r="F20" s="23">
        <v>17.5</v>
      </c>
      <c r="G20" s="23">
        <v>12.5</v>
      </c>
      <c r="H20" s="23" t="s">
        <v>26</v>
      </c>
      <c r="I20" s="38">
        <v>187.5</v>
      </c>
    </row>
    <row r="21" spans="1:22" s="3" customFormat="1" ht="31.5">
      <c r="A21" s="20"/>
      <c r="B21" s="16" t="s">
        <v>199</v>
      </c>
      <c r="C21" s="74" t="s">
        <v>200</v>
      </c>
      <c r="D21" s="21" t="s">
        <v>28</v>
      </c>
      <c r="E21" s="22">
        <v>1.6</v>
      </c>
      <c r="F21" s="23">
        <v>1.6</v>
      </c>
      <c r="G21" s="23" t="s">
        <v>26</v>
      </c>
      <c r="H21" s="23">
        <v>8</v>
      </c>
      <c r="I21" s="39">
        <v>40</v>
      </c>
    </row>
    <row r="22" spans="1:22" s="3" customFormat="1" ht="17.25">
      <c r="A22" s="20"/>
      <c r="B22" s="16" t="s">
        <v>82</v>
      </c>
      <c r="C22" s="74" t="s">
        <v>158</v>
      </c>
      <c r="D22" s="21" t="s">
        <v>29</v>
      </c>
      <c r="E22" s="22"/>
      <c r="F22" s="23" t="s">
        <v>26</v>
      </c>
      <c r="G22" s="23" t="s">
        <v>26</v>
      </c>
      <c r="H22" s="23">
        <v>0</v>
      </c>
      <c r="I22" s="39">
        <v>0</v>
      </c>
    </row>
    <row r="23" spans="1:22" s="3" customFormat="1" ht="17.25">
      <c r="A23" s="20"/>
      <c r="B23" s="53" t="s">
        <v>179</v>
      </c>
      <c r="C23" s="25" t="s">
        <v>180</v>
      </c>
      <c r="D23" s="21" t="s">
        <v>30</v>
      </c>
      <c r="E23" s="22">
        <v>2.5</v>
      </c>
      <c r="F23" s="23" t="s">
        <v>26</v>
      </c>
      <c r="G23" s="23">
        <v>12.5</v>
      </c>
      <c r="H23" s="23" t="s">
        <v>26</v>
      </c>
      <c r="I23" s="40">
        <v>112.5</v>
      </c>
    </row>
    <row r="24" spans="1:22" s="3" customFormat="1" ht="18" thickBot="1">
      <c r="A24" s="26"/>
      <c r="B24" s="51" t="s">
        <v>186</v>
      </c>
      <c r="C24" s="74" t="s">
        <v>201</v>
      </c>
      <c r="D24" s="27" t="s">
        <v>31</v>
      </c>
      <c r="E24" s="28"/>
      <c r="F24" s="31">
        <v>30.700000000000003</v>
      </c>
      <c r="G24" s="28">
        <v>25</v>
      </c>
      <c r="H24" s="28">
        <v>95</v>
      </c>
      <c r="I24" s="41">
        <v>727.8</v>
      </c>
    </row>
    <row r="25" spans="1:22" s="2" customFormat="1" ht="18" customHeight="1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s="3" customFormat="1" ht="17.25">
      <c r="A26" s="15">
        <v>45757</v>
      </c>
      <c r="B26" s="53" t="s">
        <v>44</v>
      </c>
      <c r="C26" s="24" t="s">
        <v>50</v>
      </c>
      <c r="D26" s="17" t="s">
        <v>25</v>
      </c>
      <c r="E26" s="18">
        <v>5.8</v>
      </c>
      <c r="F26" s="19">
        <f>E26*2</f>
        <v>11.6</v>
      </c>
      <c r="G26" s="19" t="s">
        <v>26</v>
      </c>
      <c r="H26" s="19">
        <f>E26*15</f>
        <v>87</v>
      </c>
      <c r="I26" s="37">
        <f>E26*70</f>
        <v>406</v>
      </c>
    </row>
    <row r="27" spans="1:22" s="3" customFormat="1" ht="31.5">
      <c r="A27" s="20" t="s">
        <v>5</v>
      </c>
      <c r="B27" s="16" t="s">
        <v>79</v>
      </c>
      <c r="C27" s="74" t="s">
        <v>80</v>
      </c>
      <c r="D27" s="21" t="s">
        <v>27</v>
      </c>
      <c r="E27" s="22">
        <v>2.5</v>
      </c>
      <c r="F27" s="23">
        <f>E27*7</f>
        <v>17.5</v>
      </c>
      <c r="G27" s="23">
        <f>E27*5</f>
        <v>12.5</v>
      </c>
      <c r="H27" s="23" t="s">
        <v>26</v>
      </c>
      <c r="I27" s="38">
        <f>E27*75</f>
        <v>187.5</v>
      </c>
    </row>
    <row r="28" spans="1:22" s="3" customFormat="1" ht="31.5">
      <c r="A28" s="20"/>
      <c r="B28" s="16" t="s">
        <v>191</v>
      </c>
      <c r="C28" s="74" t="s">
        <v>202</v>
      </c>
      <c r="D28" s="21" t="s">
        <v>28</v>
      </c>
      <c r="E28" s="22">
        <v>1.6</v>
      </c>
      <c r="F28" s="23">
        <f>E28*1</f>
        <v>1.6</v>
      </c>
      <c r="G28" s="23" t="s">
        <v>26</v>
      </c>
      <c r="H28" s="23">
        <f>E28*5</f>
        <v>8</v>
      </c>
      <c r="I28" s="39">
        <f>E28*25</f>
        <v>40</v>
      </c>
    </row>
    <row r="29" spans="1:22" s="3" customFormat="1" ht="17.25">
      <c r="A29" s="20"/>
      <c r="B29" s="16" t="s">
        <v>84</v>
      </c>
      <c r="C29" s="74" t="s">
        <v>127</v>
      </c>
      <c r="D29" s="21" t="s">
        <v>29</v>
      </c>
      <c r="E29" s="22"/>
      <c r="F29" s="23" t="s">
        <v>26</v>
      </c>
      <c r="G29" s="23" t="s">
        <v>26</v>
      </c>
      <c r="H29" s="23">
        <f>E29*15</f>
        <v>0</v>
      </c>
      <c r="I29" s="39">
        <f>E29*60</f>
        <v>0</v>
      </c>
    </row>
    <row r="30" spans="1:22" s="3" customFormat="1" ht="17.25">
      <c r="A30" s="20"/>
      <c r="B30" s="53" t="s">
        <v>179</v>
      </c>
      <c r="C30" s="25" t="s">
        <v>180</v>
      </c>
      <c r="D30" s="21" t="s">
        <v>30</v>
      </c>
      <c r="E30" s="22">
        <v>2.4</v>
      </c>
      <c r="F30" s="23" t="s">
        <v>26</v>
      </c>
      <c r="G30" s="23">
        <f>E30*5</f>
        <v>12</v>
      </c>
      <c r="H30" s="23" t="s">
        <v>26</v>
      </c>
      <c r="I30" s="40">
        <f>E30*45</f>
        <v>108</v>
      </c>
    </row>
    <row r="31" spans="1:22" s="3" customFormat="1" ht="27" customHeight="1" thickBot="1">
      <c r="A31" s="26"/>
      <c r="B31" s="46" t="s">
        <v>94</v>
      </c>
      <c r="C31" s="74" t="s">
        <v>159</v>
      </c>
      <c r="D31" s="27" t="s">
        <v>31</v>
      </c>
      <c r="E31" s="28"/>
      <c r="F31" s="31">
        <f>SUM(F26:F30)</f>
        <v>30.700000000000003</v>
      </c>
      <c r="G31" s="28">
        <f>SUM(G26:G30)</f>
        <v>24.5</v>
      </c>
      <c r="H31" s="28">
        <f>SUM(H26:H30)</f>
        <v>95</v>
      </c>
      <c r="I31" s="41">
        <f>F31*4+G31*9+H31*4</f>
        <v>723.3</v>
      </c>
    </row>
    <row r="32" spans="1:22" s="1" customFormat="1" ht="17.25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9" ht="17.25">
      <c r="A33" s="15">
        <v>45758</v>
      </c>
      <c r="B33" s="16" t="s">
        <v>77</v>
      </c>
      <c r="C33" s="74" t="s">
        <v>87</v>
      </c>
      <c r="D33" s="17" t="s">
        <v>25</v>
      </c>
      <c r="E33" s="30">
        <v>6.4</v>
      </c>
      <c r="F33" s="19">
        <f>E33*2</f>
        <v>12.8</v>
      </c>
      <c r="G33" s="19" t="s">
        <v>26</v>
      </c>
      <c r="H33" s="19">
        <f>E33*15</f>
        <v>96</v>
      </c>
      <c r="I33" s="37">
        <f>E33*70</f>
        <v>448</v>
      </c>
    </row>
    <row r="34" spans="1:9" ht="24.75" customHeight="1">
      <c r="A34" s="20" t="s">
        <v>6</v>
      </c>
      <c r="B34" s="16" t="s">
        <v>66</v>
      </c>
      <c r="C34" s="74" t="s">
        <v>96</v>
      </c>
      <c r="D34" s="21" t="s">
        <v>27</v>
      </c>
      <c r="E34" s="22">
        <v>2.5</v>
      </c>
      <c r="F34" s="23">
        <f>E34*7</f>
        <v>17.5</v>
      </c>
      <c r="G34" s="23">
        <f>E34*5</f>
        <v>12.5</v>
      </c>
      <c r="H34" s="23" t="s">
        <v>26</v>
      </c>
      <c r="I34" s="38">
        <f>E34*75</f>
        <v>187.5</v>
      </c>
    </row>
    <row r="35" spans="1:9" ht="31.5">
      <c r="A35" s="20"/>
      <c r="B35" s="16" t="s">
        <v>192</v>
      </c>
      <c r="C35" s="73" t="s">
        <v>203</v>
      </c>
      <c r="D35" s="21" t="s">
        <v>28</v>
      </c>
      <c r="E35" s="22">
        <v>1.6</v>
      </c>
      <c r="F35" s="23">
        <f>E35*1</f>
        <v>1.6</v>
      </c>
      <c r="G35" s="23" t="s">
        <v>26</v>
      </c>
      <c r="H35" s="23">
        <f>E35*5</f>
        <v>8</v>
      </c>
      <c r="I35" s="39">
        <f>E35*25</f>
        <v>40</v>
      </c>
    </row>
    <row r="36" spans="1:9" ht="17.25">
      <c r="A36" s="20"/>
      <c r="B36" s="16" t="s">
        <v>254</v>
      </c>
      <c r="C36" s="74" t="s">
        <v>255</v>
      </c>
      <c r="D36" s="21" t="s">
        <v>29</v>
      </c>
      <c r="E36" s="22"/>
      <c r="F36" s="23" t="s">
        <v>26</v>
      </c>
      <c r="G36" s="23" t="s">
        <v>26</v>
      </c>
      <c r="H36" s="23">
        <f>E36*15</f>
        <v>0</v>
      </c>
      <c r="I36" s="39">
        <f>E36*60</f>
        <v>0</v>
      </c>
    </row>
    <row r="37" spans="1:9" ht="17.25">
      <c r="A37" s="20"/>
      <c r="B37" s="53" t="s">
        <v>179</v>
      </c>
      <c r="C37" s="25" t="s">
        <v>180</v>
      </c>
      <c r="D37" s="21" t="s">
        <v>30</v>
      </c>
      <c r="E37" s="22">
        <v>2.2999999999999998</v>
      </c>
      <c r="F37" s="23" t="s">
        <v>26</v>
      </c>
      <c r="G37" s="23">
        <f>E37*5</f>
        <v>11.5</v>
      </c>
      <c r="H37" s="23" t="s">
        <v>26</v>
      </c>
      <c r="I37" s="40">
        <f>E37*45</f>
        <v>103.49999999999999</v>
      </c>
    </row>
    <row r="38" spans="1:9" ht="17.25">
      <c r="A38" s="26"/>
      <c r="B38" s="46" t="s">
        <v>85</v>
      </c>
      <c r="C38" s="76" t="s">
        <v>86</v>
      </c>
      <c r="D38" s="27" t="s">
        <v>31</v>
      </c>
      <c r="E38" s="28"/>
      <c r="F38" s="31">
        <f>SUM(F33:F37)</f>
        <v>31.900000000000002</v>
      </c>
      <c r="G38" s="28">
        <f>SUM(G33:G37)</f>
        <v>24</v>
      </c>
      <c r="H38" s="28">
        <f>SUM(H33:H37)</f>
        <v>104</v>
      </c>
      <c r="I38" s="41">
        <f>F38*4+G38*9+H38*4</f>
        <v>759.6</v>
      </c>
    </row>
    <row r="39" spans="1:9">
      <c r="A39" s="32" t="s">
        <v>32</v>
      </c>
      <c r="B39" s="5"/>
      <c r="C39" s="32" t="s">
        <v>33</v>
      </c>
      <c r="D39" s="32" t="s">
        <v>34</v>
      </c>
      <c r="E39" s="32"/>
      <c r="F39" s="49"/>
      <c r="G39" s="49"/>
      <c r="H39" s="49"/>
      <c r="I39" s="5"/>
    </row>
  </sheetData>
  <mergeCells count="2">
    <mergeCell ref="C1:D1"/>
    <mergeCell ref="B2:H2"/>
  </mergeCells>
  <phoneticPr fontId="49" type="noConversion"/>
  <pageMargins left="0" right="0" top="0" bottom="0" header="0.31496062992125984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9"/>
  <sheetViews>
    <sheetView topLeftCell="A19" zoomScale="110" zoomScaleNormal="110" workbookViewId="0">
      <selection activeCell="C30" sqref="C30"/>
    </sheetView>
  </sheetViews>
  <sheetFormatPr defaultColWidth="10.875" defaultRowHeight="16.5"/>
  <cols>
    <col min="1" max="1" width="8.625" style="1" customWidth="1"/>
    <col min="2" max="2" width="13.625" style="1" customWidth="1"/>
    <col min="3" max="3" width="42.625" style="1" customWidth="1"/>
    <col min="4" max="4" width="8.625" style="4" customWidth="1"/>
    <col min="5" max="5" width="5.5" style="4" customWidth="1"/>
    <col min="6" max="9" width="5.625" style="4" customWidth="1"/>
    <col min="10" max="32" width="9" customWidth="1"/>
    <col min="33" max="224" width="10.875" customWidth="1"/>
    <col min="225" max="252" width="9" customWidth="1"/>
    <col min="253" max="253" width="10.5" customWidth="1"/>
    <col min="254" max="254" width="12.625" customWidth="1"/>
    <col min="255" max="255" width="31.75" customWidth="1"/>
  </cols>
  <sheetData>
    <row r="1" spans="1:21" s="1" customFormat="1" ht="31.5" customHeight="1">
      <c r="A1" s="5"/>
      <c r="B1" s="5"/>
      <c r="C1" s="161" t="s">
        <v>12</v>
      </c>
      <c r="D1" s="161"/>
      <c r="E1" s="44"/>
      <c r="F1" s="44"/>
      <c r="G1" s="44"/>
      <c r="H1" s="44"/>
      <c r="I1" s="44"/>
      <c r="J1" s="35"/>
    </row>
    <row r="2" spans="1:21" s="1" customFormat="1" ht="26.25">
      <c r="A2" s="6"/>
      <c r="B2" s="162" t="s">
        <v>13</v>
      </c>
      <c r="C2" s="162"/>
      <c r="D2" s="162"/>
      <c r="E2" s="162"/>
      <c r="F2" s="162"/>
      <c r="G2" s="162"/>
      <c r="H2" s="162"/>
      <c r="I2" s="44"/>
    </row>
    <row r="3" spans="1:21" s="1" customFormat="1" ht="21" customHeight="1">
      <c r="A3" s="7"/>
      <c r="B3" s="8"/>
      <c r="C3" s="9" t="str">
        <f>'月菜單(葷)'!E3</f>
        <v>114年4月份  苗栗農工菜單</v>
      </c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1" s="48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3" customFormat="1" ht="17.25">
      <c r="A5" s="15">
        <v>45761</v>
      </c>
      <c r="B5" s="16" t="s">
        <v>78</v>
      </c>
      <c r="C5" s="24" t="s">
        <v>207</v>
      </c>
      <c r="D5" s="17" t="s">
        <v>25</v>
      </c>
      <c r="E5" s="18">
        <v>6.3</v>
      </c>
      <c r="F5" s="19">
        <f>E5*2</f>
        <v>12.6</v>
      </c>
      <c r="G5" s="19" t="s">
        <v>26</v>
      </c>
      <c r="H5" s="19">
        <f>E5*15</f>
        <v>94.5</v>
      </c>
      <c r="I5" s="37">
        <f>E5*70</f>
        <v>441</v>
      </c>
    </row>
    <row r="6" spans="1:21" s="3" customFormat="1" ht="31.5">
      <c r="A6" s="20" t="s">
        <v>2</v>
      </c>
      <c r="B6" s="16" t="s">
        <v>209</v>
      </c>
      <c r="C6" s="74" t="s">
        <v>208</v>
      </c>
      <c r="D6" s="21" t="s">
        <v>27</v>
      </c>
      <c r="E6" s="22">
        <v>2.5</v>
      </c>
      <c r="F6" s="23">
        <f>E6*7</f>
        <v>17.5</v>
      </c>
      <c r="G6" s="23">
        <f>E6*5</f>
        <v>12.5</v>
      </c>
      <c r="H6" s="23" t="s">
        <v>26</v>
      </c>
      <c r="I6" s="38">
        <f>E6*75</f>
        <v>187.5</v>
      </c>
    </row>
    <row r="7" spans="1:21" s="3" customFormat="1" ht="17.25">
      <c r="A7" s="20"/>
      <c r="B7" s="16" t="s">
        <v>245</v>
      </c>
      <c r="C7" s="74" t="s">
        <v>247</v>
      </c>
      <c r="D7" s="21" t="s">
        <v>28</v>
      </c>
      <c r="E7" s="22">
        <v>1.6</v>
      </c>
      <c r="F7" s="23">
        <f>E7*1</f>
        <v>1.6</v>
      </c>
      <c r="G7" s="23" t="s">
        <v>26</v>
      </c>
      <c r="H7" s="23">
        <f>E7*5</f>
        <v>8</v>
      </c>
      <c r="I7" s="39">
        <f>E7*25</f>
        <v>40</v>
      </c>
    </row>
    <row r="8" spans="1:21" s="3" customFormat="1" ht="17.25">
      <c r="A8" s="20"/>
      <c r="B8" s="16" t="s">
        <v>259</v>
      </c>
      <c r="C8" s="74" t="s">
        <v>260</v>
      </c>
      <c r="D8" s="21" t="s">
        <v>29</v>
      </c>
      <c r="E8" s="22"/>
      <c r="F8" s="23" t="s">
        <v>26</v>
      </c>
      <c r="G8" s="23" t="s">
        <v>26</v>
      </c>
      <c r="H8" s="23">
        <f>E8*15</f>
        <v>0</v>
      </c>
      <c r="I8" s="39">
        <f>E8*60</f>
        <v>0</v>
      </c>
    </row>
    <row r="9" spans="1:21" s="3" customFormat="1" ht="17.25">
      <c r="A9" s="20"/>
      <c r="B9" s="53" t="s">
        <v>179</v>
      </c>
      <c r="C9" s="25" t="s">
        <v>180</v>
      </c>
      <c r="D9" s="21" t="s">
        <v>30</v>
      </c>
      <c r="E9" s="22">
        <v>2.4</v>
      </c>
      <c r="F9" s="23" t="s">
        <v>26</v>
      </c>
      <c r="G9" s="23">
        <f>E9*5</f>
        <v>12</v>
      </c>
      <c r="H9" s="23" t="s">
        <v>26</v>
      </c>
      <c r="I9" s="40">
        <f>E9*45</f>
        <v>108</v>
      </c>
    </row>
    <row r="10" spans="1:21" s="3" customFormat="1" ht="32.25" thickBot="1">
      <c r="A10" s="26"/>
      <c r="B10" s="16" t="s">
        <v>83</v>
      </c>
      <c r="C10" s="74" t="s">
        <v>240</v>
      </c>
      <c r="D10" s="27" t="s">
        <v>31</v>
      </c>
      <c r="E10" s="28"/>
      <c r="F10" s="31">
        <f>SUM(F5:F9)</f>
        <v>31.700000000000003</v>
      </c>
      <c r="G10" s="28">
        <f>SUM(G5:G9)</f>
        <v>24.5</v>
      </c>
      <c r="H10" s="28">
        <f>SUM(H5:H9)</f>
        <v>102.5</v>
      </c>
      <c r="I10" s="41">
        <f>F10*4+G10*9+H10*4</f>
        <v>757.3</v>
      </c>
    </row>
    <row r="11" spans="1:21" s="2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s="3" customFormat="1" ht="17.25">
      <c r="A12" s="15">
        <v>45762</v>
      </c>
      <c r="B12" s="16" t="s">
        <v>45</v>
      </c>
      <c r="C12" s="74" t="s">
        <v>160</v>
      </c>
      <c r="D12" s="17" t="s">
        <v>25</v>
      </c>
      <c r="E12" s="18">
        <v>6</v>
      </c>
      <c r="F12" s="19">
        <f>E12*2</f>
        <v>12</v>
      </c>
      <c r="G12" s="19" t="s">
        <v>26</v>
      </c>
      <c r="H12" s="19">
        <f>E12*15</f>
        <v>90</v>
      </c>
      <c r="I12" s="37">
        <f>E12*70</f>
        <v>420</v>
      </c>
      <c r="J12" s="43"/>
      <c r="K12" s="43"/>
      <c r="L12" s="43"/>
    </row>
    <row r="13" spans="1:21" s="3" customFormat="1" ht="27" customHeight="1">
      <c r="A13" s="20" t="s">
        <v>3</v>
      </c>
      <c r="B13" s="16" t="s">
        <v>130</v>
      </c>
      <c r="C13" s="74" t="s">
        <v>131</v>
      </c>
      <c r="D13" s="21" t="s">
        <v>27</v>
      </c>
      <c r="E13" s="22">
        <v>2.6</v>
      </c>
      <c r="F13" s="23">
        <f>E13*7</f>
        <v>18.2</v>
      </c>
      <c r="G13" s="23">
        <f>E13*5</f>
        <v>13</v>
      </c>
      <c r="H13" s="23" t="s">
        <v>26</v>
      </c>
      <c r="I13" s="38">
        <f>E13*75</f>
        <v>195</v>
      </c>
      <c r="J13" s="43"/>
      <c r="K13" s="43"/>
      <c r="L13" s="43"/>
    </row>
    <row r="14" spans="1:21" s="3" customFormat="1" ht="31.5">
      <c r="A14" s="20"/>
      <c r="B14" s="16" t="s">
        <v>261</v>
      </c>
      <c r="C14" s="74" t="s">
        <v>264</v>
      </c>
      <c r="D14" s="21" t="s">
        <v>28</v>
      </c>
      <c r="E14" s="22">
        <v>1.6</v>
      </c>
      <c r="F14" s="23">
        <f>E14*1</f>
        <v>1.6</v>
      </c>
      <c r="G14" s="23" t="s">
        <v>26</v>
      </c>
      <c r="H14" s="23">
        <f>E14*5</f>
        <v>8</v>
      </c>
      <c r="I14" s="39">
        <f>E14*25</f>
        <v>40</v>
      </c>
      <c r="K14" s="43"/>
      <c r="L14" s="43"/>
    </row>
    <row r="15" spans="1:21" s="3" customFormat="1" ht="31.5">
      <c r="A15" s="20"/>
      <c r="B15" s="16" t="s">
        <v>262</v>
      </c>
      <c r="C15" s="74" t="s">
        <v>166</v>
      </c>
      <c r="D15" s="21" t="s">
        <v>29</v>
      </c>
      <c r="E15" s="22"/>
      <c r="F15" s="23" t="s">
        <v>26</v>
      </c>
      <c r="G15" s="23" t="s">
        <v>26</v>
      </c>
      <c r="H15" s="23">
        <f>E15*15</f>
        <v>0</v>
      </c>
      <c r="I15" s="39">
        <f>E15*60</f>
        <v>0</v>
      </c>
      <c r="J15" s="43"/>
      <c r="K15" s="43"/>
      <c r="L15" s="43"/>
    </row>
    <row r="16" spans="1:21" s="3" customFormat="1" ht="17.25">
      <c r="A16" s="20"/>
      <c r="B16" s="53" t="s">
        <v>179</v>
      </c>
      <c r="C16" s="25" t="s">
        <v>180</v>
      </c>
      <c r="D16" s="21" t="s">
        <v>30</v>
      </c>
      <c r="E16" s="22">
        <v>2.2999999999999998</v>
      </c>
      <c r="F16" s="23" t="s">
        <v>26</v>
      </c>
      <c r="G16" s="23">
        <f>E16*5</f>
        <v>11.5</v>
      </c>
      <c r="H16" s="23" t="s">
        <v>26</v>
      </c>
      <c r="I16" s="40">
        <f>E16*45</f>
        <v>103.49999999999999</v>
      </c>
      <c r="J16" s="43"/>
      <c r="K16" s="43"/>
      <c r="L16" s="43"/>
    </row>
    <row r="17" spans="1:21" s="3" customFormat="1" ht="17.25">
      <c r="A17" s="26"/>
      <c r="B17" s="53" t="s">
        <v>266</v>
      </c>
      <c r="C17" s="74" t="s">
        <v>267</v>
      </c>
      <c r="D17" s="27" t="s">
        <v>31</v>
      </c>
      <c r="E17" s="28"/>
      <c r="F17" s="31">
        <f>SUM(F12:F16)</f>
        <v>31.8</v>
      </c>
      <c r="G17" s="28">
        <f>SUM(G12:G16)</f>
        <v>24.5</v>
      </c>
      <c r="H17" s="28">
        <f>SUM(H12:H16)</f>
        <v>98</v>
      </c>
      <c r="I17" s="41">
        <f>F17*4+G17*9+H17*4</f>
        <v>739.7</v>
      </c>
      <c r="J17" s="43"/>
      <c r="K17" s="43"/>
      <c r="L17" s="43"/>
    </row>
    <row r="18" spans="1:21" s="2" customFormat="1" ht="18" customHeight="1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43"/>
      <c r="K18" s="43"/>
      <c r="L18" s="43"/>
      <c r="M18" s="3"/>
      <c r="N18" s="3"/>
      <c r="O18" s="3"/>
      <c r="P18" s="3"/>
      <c r="Q18" s="3"/>
      <c r="R18" s="3"/>
      <c r="S18" s="3"/>
      <c r="T18" s="3"/>
      <c r="U18" s="3"/>
    </row>
    <row r="19" spans="1:21" s="3" customFormat="1" ht="27" customHeight="1">
      <c r="A19" s="15">
        <v>45763</v>
      </c>
      <c r="B19" s="16" t="s">
        <v>133</v>
      </c>
      <c r="C19" s="74" t="s">
        <v>268</v>
      </c>
      <c r="D19" s="17" t="s">
        <v>25</v>
      </c>
      <c r="E19" s="18">
        <v>6</v>
      </c>
      <c r="F19" s="19">
        <f>E19*2</f>
        <v>12</v>
      </c>
      <c r="G19" s="19" t="s">
        <v>26</v>
      </c>
      <c r="H19" s="19">
        <f>E19*15</f>
        <v>90</v>
      </c>
      <c r="I19" s="37">
        <f>E19*70</f>
        <v>420</v>
      </c>
      <c r="J19" s="43"/>
      <c r="K19" s="43"/>
      <c r="L19" s="43"/>
      <c r="N19"/>
      <c r="O19"/>
      <c r="P19"/>
    </row>
    <row r="20" spans="1:21" s="3" customFormat="1" ht="31.5">
      <c r="A20" s="20" t="s">
        <v>4</v>
      </c>
      <c r="B20" s="16" t="s">
        <v>134</v>
      </c>
      <c r="C20" s="74" t="s">
        <v>161</v>
      </c>
      <c r="D20" s="21" t="s">
        <v>27</v>
      </c>
      <c r="E20" s="18">
        <v>2.6</v>
      </c>
      <c r="F20" s="23">
        <f>E20*7</f>
        <v>18.2</v>
      </c>
      <c r="G20" s="23">
        <f>E20*5</f>
        <v>13</v>
      </c>
      <c r="H20" s="23" t="s">
        <v>26</v>
      </c>
      <c r="I20" s="38">
        <f>E20*75</f>
        <v>195</v>
      </c>
      <c r="J20" s="43"/>
      <c r="K20" s="78"/>
      <c r="L20" s="43"/>
      <c r="N20"/>
      <c r="O20"/>
      <c r="P20"/>
    </row>
    <row r="21" spans="1:21" s="3" customFormat="1" ht="31.5">
      <c r="A21" s="20"/>
      <c r="B21" s="16" t="s">
        <v>206</v>
      </c>
      <c r="C21" s="74" t="s">
        <v>210</v>
      </c>
      <c r="D21" s="21" t="s">
        <v>28</v>
      </c>
      <c r="E21" s="22">
        <v>1.5</v>
      </c>
      <c r="F21" s="23">
        <f>E21*1</f>
        <v>1.5</v>
      </c>
      <c r="G21" s="23" t="s">
        <v>26</v>
      </c>
      <c r="H21" s="23">
        <f>E21*5</f>
        <v>7.5</v>
      </c>
      <c r="I21" s="39">
        <f>E21*25</f>
        <v>37.5</v>
      </c>
      <c r="J21" s="43"/>
      <c r="K21" s="43"/>
      <c r="L21" s="43"/>
      <c r="N21"/>
      <c r="O21"/>
      <c r="P21"/>
    </row>
    <row r="22" spans="1:21" s="3" customFormat="1" ht="25.5" customHeight="1">
      <c r="A22" s="20"/>
      <c r="B22" s="16" t="s">
        <v>175</v>
      </c>
      <c r="C22" s="74" t="s">
        <v>176</v>
      </c>
      <c r="D22" s="21" t="s">
        <v>29</v>
      </c>
      <c r="E22" s="22"/>
      <c r="F22" s="23" t="s">
        <v>26</v>
      </c>
      <c r="G22" s="23" t="s">
        <v>26</v>
      </c>
      <c r="H22" s="23">
        <f>E22*15</f>
        <v>0</v>
      </c>
      <c r="I22" s="39">
        <f>E22*60</f>
        <v>0</v>
      </c>
      <c r="J22" s="43"/>
      <c r="K22" s="43"/>
      <c r="L22" s="43"/>
      <c r="N22"/>
      <c r="O22"/>
      <c r="P22"/>
    </row>
    <row r="23" spans="1:21" s="3" customFormat="1" ht="17.25">
      <c r="A23" s="20"/>
      <c r="B23" s="53" t="s">
        <v>179</v>
      </c>
      <c r="C23" s="25" t="s">
        <v>180</v>
      </c>
      <c r="D23" s="21" t="s">
        <v>30</v>
      </c>
      <c r="E23" s="22">
        <v>2.5</v>
      </c>
      <c r="F23" s="23" t="s">
        <v>26</v>
      </c>
      <c r="G23" s="23">
        <f>E23*5</f>
        <v>12.5</v>
      </c>
      <c r="H23" s="23" t="s">
        <v>26</v>
      </c>
      <c r="I23" s="40">
        <f>E23*45</f>
        <v>112.5</v>
      </c>
      <c r="J23" s="43"/>
      <c r="K23" s="43"/>
      <c r="L23" s="43"/>
      <c r="N23"/>
      <c r="O23"/>
      <c r="P23"/>
    </row>
    <row r="24" spans="1:21" s="3" customFormat="1" ht="18" thickBot="1">
      <c r="A24" s="26"/>
      <c r="B24" s="16" t="s">
        <v>135</v>
      </c>
      <c r="C24" s="74" t="s">
        <v>136</v>
      </c>
      <c r="D24" s="27" t="s">
        <v>31</v>
      </c>
      <c r="E24" s="28"/>
      <c r="F24" s="31">
        <f>SUM(F19:F23)</f>
        <v>31.7</v>
      </c>
      <c r="G24" s="28">
        <f>SUM(G19:G23)</f>
        <v>25.5</v>
      </c>
      <c r="H24" s="28">
        <f>SUM(H19:H23)</f>
        <v>97.5</v>
      </c>
      <c r="I24" s="41">
        <f>F24*4+G24*9+H24*4</f>
        <v>746.3</v>
      </c>
      <c r="J24" s="43"/>
      <c r="K24" s="43"/>
      <c r="L24" s="43"/>
      <c r="N24"/>
      <c r="O24"/>
      <c r="P24"/>
    </row>
    <row r="25" spans="1:21" s="2" customFormat="1" ht="18" customHeight="1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  <c r="J25" s="43"/>
      <c r="K25" s="43"/>
      <c r="L25" s="43"/>
      <c r="M25" s="3"/>
      <c r="N25"/>
      <c r="O25"/>
      <c r="P25"/>
      <c r="Q25" s="3"/>
      <c r="R25" s="3"/>
      <c r="S25" s="3"/>
      <c r="T25" s="3"/>
      <c r="U25" s="3"/>
    </row>
    <row r="26" spans="1:21" s="3" customFormat="1" ht="17.25">
      <c r="A26" s="15">
        <v>45764</v>
      </c>
      <c r="B26" s="16" t="s">
        <v>78</v>
      </c>
      <c r="C26" s="24" t="s">
        <v>102</v>
      </c>
      <c r="D26" s="17" t="s">
        <v>25</v>
      </c>
      <c r="E26" s="18">
        <v>6</v>
      </c>
      <c r="F26" s="19">
        <f>E26*2</f>
        <v>12</v>
      </c>
      <c r="G26" s="19" t="s">
        <v>26</v>
      </c>
      <c r="H26" s="19">
        <f>E26*15</f>
        <v>90</v>
      </c>
      <c r="I26" s="37">
        <f>E26*70</f>
        <v>420</v>
      </c>
      <c r="N26"/>
      <c r="O26"/>
      <c r="P26"/>
    </row>
    <row r="27" spans="1:21" s="3" customFormat="1" ht="17.25">
      <c r="A27" s="20" t="s">
        <v>5</v>
      </c>
      <c r="B27" s="16" t="s">
        <v>89</v>
      </c>
      <c r="C27" s="74" t="s">
        <v>162</v>
      </c>
      <c r="D27" s="21" t="s">
        <v>27</v>
      </c>
      <c r="E27" s="22">
        <v>2.5</v>
      </c>
      <c r="F27" s="23">
        <f>E27*7</f>
        <v>17.5</v>
      </c>
      <c r="G27" s="23">
        <f>E27*5</f>
        <v>12.5</v>
      </c>
      <c r="H27" s="23" t="s">
        <v>26</v>
      </c>
      <c r="I27" s="38">
        <f>E27*75</f>
        <v>187.5</v>
      </c>
      <c r="N27"/>
      <c r="O27"/>
      <c r="P27"/>
    </row>
    <row r="28" spans="1:21" s="3" customFormat="1" ht="31.5">
      <c r="A28" s="20"/>
      <c r="B28" s="16" t="s">
        <v>215</v>
      </c>
      <c r="C28" s="74" t="s">
        <v>216</v>
      </c>
      <c r="D28" s="21" t="s">
        <v>28</v>
      </c>
      <c r="E28" s="22">
        <v>1.5</v>
      </c>
      <c r="F28" s="23">
        <f>E28*1</f>
        <v>1.5</v>
      </c>
      <c r="G28" s="23" t="s">
        <v>26</v>
      </c>
      <c r="H28" s="23">
        <f>E28*5</f>
        <v>7.5</v>
      </c>
      <c r="I28" s="39">
        <f>E28*25</f>
        <v>37.5</v>
      </c>
    </row>
    <row r="29" spans="1:21" s="3" customFormat="1" ht="17.25">
      <c r="A29" s="20"/>
      <c r="B29" s="16" t="s">
        <v>137</v>
      </c>
      <c r="C29" s="74" t="s">
        <v>164</v>
      </c>
      <c r="D29" s="21" t="s">
        <v>29</v>
      </c>
      <c r="E29" s="22"/>
      <c r="F29" s="23" t="s">
        <v>26</v>
      </c>
      <c r="G29" s="23" t="s">
        <v>26</v>
      </c>
      <c r="H29" s="23">
        <f>E29*15</f>
        <v>0</v>
      </c>
      <c r="I29" s="39">
        <f>E29*60</f>
        <v>0</v>
      </c>
    </row>
    <row r="30" spans="1:21" s="1" customFormat="1" ht="17.25">
      <c r="A30" s="20"/>
      <c r="B30" s="53" t="s">
        <v>179</v>
      </c>
      <c r="C30" s="25" t="s">
        <v>180</v>
      </c>
      <c r="D30" s="21" t="s">
        <v>30</v>
      </c>
      <c r="E30" s="22">
        <v>2.4</v>
      </c>
      <c r="F30" s="23" t="s">
        <v>26</v>
      </c>
      <c r="G30" s="23">
        <f>E30*5</f>
        <v>12</v>
      </c>
      <c r="H30" s="23" t="s">
        <v>26</v>
      </c>
      <c r="I30" s="40">
        <f>E30*45</f>
        <v>108</v>
      </c>
    </row>
    <row r="31" spans="1:21" s="1" customFormat="1" ht="18" thickBot="1">
      <c r="A31" s="26"/>
      <c r="B31" s="16" t="s">
        <v>75</v>
      </c>
      <c r="C31" s="77" t="s">
        <v>163</v>
      </c>
      <c r="D31" s="27" t="s">
        <v>31</v>
      </c>
      <c r="E31" s="28"/>
      <c r="F31" s="31">
        <f>SUM(F26:F30)</f>
        <v>31</v>
      </c>
      <c r="G31" s="28">
        <f>SUM(G26:G30)</f>
        <v>24.5</v>
      </c>
      <c r="H31" s="28">
        <f>SUM(H26:H30)</f>
        <v>97.5</v>
      </c>
      <c r="I31" s="41">
        <f>F31*4+G31*9+H31*4</f>
        <v>734.5</v>
      </c>
    </row>
    <row r="32" spans="1:21" s="1" customFormat="1" ht="18" customHeight="1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  <c r="J32" s="42"/>
    </row>
    <row r="33" spans="1:9" ht="17.25">
      <c r="A33" s="15">
        <v>45765</v>
      </c>
      <c r="B33" s="16" t="s">
        <v>42</v>
      </c>
      <c r="C33" s="74" t="s">
        <v>103</v>
      </c>
      <c r="D33" s="17" t="s">
        <v>25</v>
      </c>
      <c r="E33" s="30">
        <v>6</v>
      </c>
      <c r="F33" s="19">
        <v>12</v>
      </c>
      <c r="G33" s="19" t="s">
        <v>26</v>
      </c>
      <c r="H33" s="19">
        <v>90</v>
      </c>
      <c r="I33" s="37">
        <v>420</v>
      </c>
    </row>
    <row r="34" spans="1:9" ht="31.5">
      <c r="A34" s="20" t="s">
        <v>6</v>
      </c>
      <c r="B34" s="16" t="s">
        <v>91</v>
      </c>
      <c r="C34" s="74" t="s">
        <v>165</v>
      </c>
      <c r="D34" s="21" t="s">
        <v>27</v>
      </c>
      <c r="E34" s="22">
        <v>2.5</v>
      </c>
      <c r="F34" s="23">
        <v>17.5</v>
      </c>
      <c r="G34" s="23">
        <v>12.5</v>
      </c>
      <c r="H34" s="23" t="s">
        <v>26</v>
      </c>
      <c r="I34" s="38">
        <v>187.5</v>
      </c>
    </row>
    <row r="35" spans="1:9" ht="24.6" customHeight="1">
      <c r="A35" s="20"/>
      <c r="B35" s="16" t="s">
        <v>282</v>
      </c>
      <c r="C35" s="74" t="s">
        <v>284</v>
      </c>
      <c r="D35" s="21" t="s">
        <v>28</v>
      </c>
      <c r="E35" s="22">
        <v>1.6</v>
      </c>
      <c r="F35" s="23">
        <v>1.6</v>
      </c>
      <c r="G35" s="23" t="s">
        <v>26</v>
      </c>
      <c r="H35" s="23">
        <v>8</v>
      </c>
      <c r="I35" s="39">
        <v>40</v>
      </c>
    </row>
    <row r="36" spans="1:9" ht="17.25">
      <c r="A36" s="20"/>
      <c r="B36" s="16" t="s">
        <v>281</v>
      </c>
      <c r="C36" s="74" t="s">
        <v>283</v>
      </c>
      <c r="D36" s="21" t="s">
        <v>29</v>
      </c>
      <c r="E36" s="22"/>
      <c r="F36" s="23" t="s">
        <v>26</v>
      </c>
      <c r="G36" s="23" t="s">
        <v>26</v>
      </c>
      <c r="H36" s="23">
        <v>0</v>
      </c>
      <c r="I36" s="39">
        <v>0</v>
      </c>
    </row>
    <row r="37" spans="1:9" ht="17.25">
      <c r="A37" s="20"/>
      <c r="B37" s="53" t="s">
        <v>179</v>
      </c>
      <c r="C37" s="25" t="s">
        <v>180</v>
      </c>
      <c r="D37" s="21" t="s">
        <v>30</v>
      </c>
      <c r="E37" s="22">
        <v>2.2999999999999998</v>
      </c>
      <c r="F37" s="23" t="s">
        <v>26</v>
      </c>
      <c r="G37" s="23">
        <v>11.5</v>
      </c>
      <c r="H37" s="23" t="s">
        <v>26</v>
      </c>
      <c r="I37" s="40">
        <v>103.49999999999999</v>
      </c>
    </row>
    <row r="38" spans="1:9" ht="18" thickBot="1">
      <c r="A38" s="26"/>
      <c r="B38" s="16" t="s">
        <v>67</v>
      </c>
      <c r="C38" s="76" t="s">
        <v>93</v>
      </c>
      <c r="D38" s="27" t="s">
        <v>31</v>
      </c>
      <c r="E38" s="28"/>
      <c r="F38" s="31">
        <v>31.1</v>
      </c>
      <c r="G38" s="28">
        <v>24</v>
      </c>
      <c r="H38" s="28">
        <v>98</v>
      </c>
      <c r="I38" s="41">
        <v>732.4</v>
      </c>
    </row>
    <row r="39" spans="1:9">
      <c r="A39" s="32" t="s">
        <v>32</v>
      </c>
      <c r="B39" s="49"/>
      <c r="C39" s="32" t="s">
        <v>33</v>
      </c>
      <c r="D39" s="32" t="s">
        <v>34</v>
      </c>
      <c r="E39" s="32"/>
      <c r="F39" s="32"/>
      <c r="G39" s="49"/>
      <c r="H39" s="49"/>
      <c r="I39" s="5"/>
    </row>
  </sheetData>
  <mergeCells count="2">
    <mergeCell ref="C1:D1"/>
    <mergeCell ref="B2:H2"/>
  </mergeCells>
  <phoneticPr fontId="49" type="noConversion"/>
  <printOptions horizontalCentered="1" verticalCentered="1"/>
  <pageMargins left="0" right="0" top="0" bottom="0" header="0.31496062992125984" footer="0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39"/>
  <sheetViews>
    <sheetView zoomScale="130" workbookViewId="0">
      <selection activeCell="C17" sqref="C17"/>
    </sheetView>
  </sheetViews>
  <sheetFormatPr defaultColWidth="10.5" defaultRowHeight="16.5"/>
  <cols>
    <col min="1" max="1" width="8.625" style="1" customWidth="1"/>
    <col min="2" max="2" width="12.625" style="1" customWidth="1"/>
    <col min="3" max="3" width="40.625" style="1" customWidth="1"/>
    <col min="4" max="4" width="10.875" style="4" customWidth="1"/>
    <col min="5" max="5" width="6.125" style="4" customWidth="1"/>
    <col min="6" max="6" width="6.625" style="4" customWidth="1"/>
    <col min="7" max="8" width="5.625" style="4" customWidth="1"/>
    <col min="9" max="9" width="6.625" style="4" customWidth="1"/>
    <col min="10" max="32" width="9" customWidth="1"/>
    <col min="33" max="224" width="10.5" customWidth="1"/>
    <col min="225" max="255" width="9" customWidth="1"/>
  </cols>
  <sheetData>
    <row r="1" spans="1:24" s="1" customFormat="1" ht="31.5" customHeight="1">
      <c r="A1" s="5"/>
      <c r="B1" s="5"/>
      <c r="C1" s="161" t="s">
        <v>12</v>
      </c>
      <c r="D1" s="161"/>
      <c r="E1" s="44"/>
      <c r="F1" s="44"/>
      <c r="G1" s="44"/>
      <c r="H1" s="44"/>
      <c r="I1" s="44"/>
      <c r="J1" s="35"/>
    </row>
    <row r="2" spans="1:24" s="1" customFormat="1" ht="26.25">
      <c r="A2" s="6"/>
      <c r="B2" s="162" t="s">
        <v>13</v>
      </c>
      <c r="C2" s="162"/>
      <c r="D2" s="162"/>
      <c r="E2" s="162"/>
      <c r="F2" s="162"/>
      <c r="G2" s="162"/>
      <c r="H2" s="162"/>
      <c r="I2" s="44"/>
    </row>
    <row r="3" spans="1:24" s="1" customFormat="1" ht="21" customHeight="1" thickBot="1">
      <c r="A3" s="7"/>
      <c r="B3" s="8"/>
      <c r="C3" s="9" t="s">
        <v>65</v>
      </c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4" s="2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3" customFormat="1" ht="17.25">
      <c r="A5" s="15">
        <v>45768</v>
      </c>
      <c r="B5" s="53" t="s">
        <v>45</v>
      </c>
      <c r="C5" s="24" t="s">
        <v>193</v>
      </c>
      <c r="D5" s="17" t="s">
        <v>25</v>
      </c>
      <c r="E5" s="18">
        <v>6.1</v>
      </c>
      <c r="F5" s="19">
        <f>E5*2</f>
        <v>12.2</v>
      </c>
      <c r="G5" s="19" t="s">
        <v>26</v>
      </c>
      <c r="H5" s="19">
        <f>E5*15</f>
        <v>91.5</v>
      </c>
      <c r="I5" s="37">
        <f>E5*70</f>
        <v>427</v>
      </c>
    </row>
    <row r="6" spans="1:24" s="3" customFormat="1" ht="24" customHeight="1">
      <c r="A6" s="20" t="str">
        <f>'[2]月菜單(葷)'!A4</f>
        <v>星期一</v>
      </c>
      <c r="B6" s="53" t="s">
        <v>217</v>
      </c>
      <c r="C6" s="74" t="s">
        <v>218</v>
      </c>
      <c r="D6" s="21" t="s">
        <v>27</v>
      </c>
      <c r="E6" s="22">
        <v>2.5</v>
      </c>
      <c r="F6" s="23">
        <f>E6*7</f>
        <v>17.5</v>
      </c>
      <c r="G6" s="23">
        <f>E6*5</f>
        <v>12.5</v>
      </c>
      <c r="H6" s="23" t="s">
        <v>26</v>
      </c>
      <c r="I6" s="38">
        <f>E6*75</f>
        <v>187.5</v>
      </c>
    </row>
    <row r="7" spans="1:24" s="3" customFormat="1" ht="41.45" customHeight="1">
      <c r="A7" s="20"/>
      <c r="B7" s="53" t="s">
        <v>246</v>
      </c>
      <c r="C7" s="24" t="s">
        <v>248</v>
      </c>
      <c r="D7" s="21" t="s">
        <v>28</v>
      </c>
      <c r="E7" s="22">
        <v>1.6</v>
      </c>
      <c r="F7" s="23">
        <f>E7*1</f>
        <v>1.6</v>
      </c>
      <c r="G7" s="23" t="s">
        <v>26</v>
      </c>
      <c r="H7" s="23">
        <f>E7*5</f>
        <v>8</v>
      </c>
      <c r="I7" s="39">
        <f>E7*25</f>
        <v>40</v>
      </c>
    </row>
    <row r="8" spans="1:24" s="3" customFormat="1" ht="17.25">
      <c r="A8" s="20"/>
      <c r="B8" s="53" t="s">
        <v>139</v>
      </c>
      <c r="C8" s="74" t="s">
        <v>138</v>
      </c>
      <c r="D8" s="21" t="s">
        <v>29</v>
      </c>
      <c r="E8" s="22"/>
      <c r="F8" s="23" t="s">
        <v>26</v>
      </c>
      <c r="G8" s="23" t="s">
        <v>26</v>
      </c>
      <c r="H8" s="23">
        <f>E8*15</f>
        <v>0</v>
      </c>
      <c r="I8" s="39"/>
    </row>
    <row r="9" spans="1:24" s="3" customFormat="1" ht="17.25">
      <c r="A9" s="20"/>
      <c r="B9" s="53" t="s">
        <v>179</v>
      </c>
      <c r="C9" s="25" t="s">
        <v>180</v>
      </c>
      <c r="D9" s="21" t="s">
        <v>30</v>
      </c>
      <c r="E9" s="22">
        <v>2.2999999999999998</v>
      </c>
      <c r="F9" s="23" t="s">
        <v>26</v>
      </c>
      <c r="G9" s="23">
        <f>E9*5</f>
        <v>11.5</v>
      </c>
      <c r="H9" s="23" t="s">
        <v>26</v>
      </c>
      <c r="I9" s="40">
        <f>E9*45</f>
        <v>103.49999999999999</v>
      </c>
    </row>
    <row r="10" spans="1:24" s="3" customFormat="1" ht="18" thickBot="1">
      <c r="A10" s="26"/>
      <c r="B10" s="16" t="s">
        <v>111</v>
      </c>
      <c r="C10" s="74" t="s">
        <v>263</v>
      </c>
      <c r="D10" s="27" t="s">
        <v>31</v>
      </c>
      <c r="E10" s="28"/>
      <c r="F10" s="29">
        <f>SUM(F5:F9)</f>
        <v>31.3</v>
      </c>
      <c r="G10" s="28">
        <f>SUM(G5:G9)</f>
        <v>24</v>
      </c>
      <c r="H10" s="28">
        <f>SUM(H5:H9)</f>
        <v>99.5</v>
      </c>
      <c r="I10" s="41">
        <f>F10*4+G10*9+H10*4</f>
        <v>739.2</v>
      </c>
    </row>
    <row r="11" spans="1:24" s="2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3" customFormat="1" ht="20.100000000000001" customHeight="1">
      <c r="A12" s="15">
        <v>45769</v>
      </c>
      <c r="B12" s="53" t="s">
        <v>44</v>
      </c>
      <c r="C12" s="24" t="s">
        <v>50</v>
      </c>
      <c r="D12" s="17" t="s">
        <v>25</v>
      </c>
      <c r="E12" s="18">
        <v>6</v>
      </c>
      <c r="F12" s="19">
        <f>E12*2</f>
        <v>12</v>
      </c>
      <c r="G12" s="19" t="s">
        <v>26</v>
      </c>
      <c r="H12" s="19">
        <f>E12*15</f>
        <v>90</v>
      </c>
      <c r="I12" s="37">
        <f>E12*70</f>
        <v>420</v>
      </c>
    </row>
    <row r="13" spans="1:24" s="3" customFormat="1" ht="24.75" customHeight="1">
      <c r="A13" s="20" t="str">
        <f>'[2]月菜單(葷)'!E4</f>
        <v>星期二</v>
      </c>
      <c r="B13" s="53" t="s">
        <v>52</v>
      </c>
      <c r="C13" s="74" t="s">
        <v>51</v>
      </c>
      <c r="D13" s="21" t="s">
        <v>27</v>
      </c>
      <c r="E13" s="22">
        <v>2.5</v>
      </c>
      <c r="F13" s="23">
        <f>E13*7</f>
        <v>17.5</v>
      </c>
      <c r="G13" s="23">
        <f>E13*5</f>
        <v>12.5</v>
      </c>
      <c r="H13" s="23" t="s">
        <v>26</v>
      </c>
      <c r="I13" s="38">
        <f>E13*75</f>
        <v>187.5</v>
      </c>
    </row>
    <row r="14" spans="1:24" s="3" customFormat="1" ht="24.75" customHeight="1">
      <c r="A14" s="20"/>
      <c r="B14" s="53" t="s">
        <v>301</v>
      </c>
      <c r="C14" s="74" t="s">
        <v>302</v>
      </c>
      <c r="D14" s="21" t="s">
        <v>28</v>
      </c>
      <c r="E14" s="22">
        <v>1.6</v>
      </c>
      <c r="F14" s="23">
        <f>E14*1</f>
        <v>1.6</v>
      </c>
      <c r="G14" s="23" t="s">
        <v>26</v>
      </c>
      <c r="H14" s="23">
        <f>E14*5</f>
        <v>8</v>
      </c>
      <c r="I14" s="39">
        <f>E14*25</f>
        <v>40</v>
      </c>
    </row>
    <row r="15" spans="1:24" s="3" customFormat="1" ht="17.25">
      <c r="A15" s="20"/>
      <c r="B15" s="53" t="s">
        <v>168</v>
      </c>
      <c r="C15" s="73" t="s">
        <v>169</v>
      </c>
      <c r="D15" s="21" t="s">
        <v>29</v>
      </c>
      <c r="E15" s="22"/>
      <c r="F15" s="23" t="s">
        <v>26</v>
      </c>
      <c r="G15" s="23" t="s">
        <v>26</v>
      </c>
      <c r="H15" s="23">
        <f>E15*15</f>
        <v>0</v>
      </c>
      <c r="I15" s="39"/>
    </row>
    <row r="16" spans="1:24" s="1" customFormat="1" ht="17.25">
      <c r="A16" s="20"/>
      <c r="B16" s="53" t="s">
        <v>179</v>
      </c>
      <c r="C16" s="25" t="s">
        <v>180</v>
      </c>
      <c r="D16" s="21" t="s">
        <v>30</v>
      </c>
      <c r="E16" s="22">
        <v>2.2999999999999998</v>
      </c>
      <c r="F16" s="23" t="s">
        <v>26</v>
      </c>
      <c r="G16" s="23">
        <f>E16*5</f>
        <v>11.5</v>
      </c>
      <c r="H16" s="23" t="s">
        <v>26</v>
      </c>
      <c r="I16" s="40">
        <f>E16*45</f>
        <v>103.49999999999999</v>
      </c>
    </row>
    <row r="17" spans="1:10" s="1" customFormat="1" ht="18" thickBot="1">
      <c r="A17" s="26"/>
      <c r="B17" s="53" t="s">
        <v>140</v>
      </c>
      <c r="C17" s="74" t="s">
        <v>141</v>
      </c>
      <c r="D17" s="27" t="s">
        <v>31</v>
      </c>
      <c r="E17" s="28"/>
      <c r="F17" s="29">
        <f>SUM(F12:F16)</f>
        <v>31.1</v>
      </c>
      <c r="G17" s="28">
        <f>SUM(G12:G16)</f>
        <v>24</v>
      </c>
      <c r="H17" s="28">
        <f>SUM(H12:H16)</f>
        <v>98</v>
      </c>
      <c r="I17" s="41">
        <f>F17*4+G17*9+H17*4</f>
        <v>732.4</v>
      </c>
    </row>
    <row r="18" spans="1:10" s="1" customFormat="1" ht="17.25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42"/>
    </row>
    <row r="19" spans="1:10" ht="34.5" customHeight="1">
      <c r="A19" s="15">
        <v>45770</v>
      </c>
      <c r="B19" s="53" t="s">
        <v>249</v>
      </c>
      <c r="C19" s="74" t="s">
        <v>250</v>
      </c>
      <c r="D19" s="17" t="s">
        <v>25</v>
      </c>
      <c r="E19" s="18">
        <v>5.7</v>
      </c>
      <c r="F19" s="19">
        <v>11.4</v>
      </c>
      <c r="G19" s="19" t="s">
        <v>26</v>
      </c>
      <c r="H19" s="19">
        <v>85.5</v>
      </c>
      <c r="I19" s="37">
        <v>399</v>
      </c>
    </row>
    <row r="20" spans="1:10" ht="28.5" customHeight="1">
      <c r="A20" s="20" t="s">
        <v>4</v>
      </c>
      <c r="B20" s="53" t="s">
        <v>142</v>
      </c>
      <c r="C20" s="74" t="s">
        <v>143</v>
      </c>
      <c r="D20" s="21" t="s">
        <v>27</v>
      </c>
      <c r="E20" s="22">
        <v>2.5</v>
      </c>
      <c r="F20" s="23">
        <v>17.5</v>
      </c>
      <c r="G20" s="23">
        <v>12.5</v>
      </c>
      <c r="H20" s="23" t="s">
        <v>26</v>
      </c>
      <c r="I20" s="38">
        <v>187.5</v>
      </c>
    </row>
    <row r="21" spans="1:10" ht="31.5">
      <c r="A21" s="20"/>
      <c r="B21" s="53" t="s">
        <v>219</v>
      </c>
      <c r="C21" s="74" t="s">
        <v>220</v>
      </c>
      <c r="D21" s="21" t="s">
        <v>28</v>
      </c>
      <c r="E21" s="22">
        <v>1.6</v>
      </c>
      <c r="F21" s="23">
        <v>1.6</v>
      </c>
      <c r="G21" s="23" t="s">
        <v>26</v>
      </c>
      <c r="H21" s="23">
        <v>8</v>
      </c>
      <c r="I21" s="39">
        <v>40</v>
      </c>
    </row>
    <row r="22" spans="1:10" ht="17.25">
      <c r="A22" s="20"/>
      <c r="B22" s="53" t="s">
        <v>144</v>
      </c>
      <c r="C22" s="74" t="s">
        <v>174</v>
      </c>
      <c r="D22" s="21" t="s">
        <v>29</v>
      </c>
      <c r="E22" s="22"/>
      <c r="F22" s="23" t="s">
        <v>26</v>
      </c>
      <c r="G22" s="23" t="s">
        <v>26</v>
      </c>
      <c r="H22" s="23">
        <v>0</v>
      </c>
      <c r="I22" s="39">
        <v>0</v>
      </c>
    </row>
    <row r="23" spans="1:10" ht="17.25">
      <c r="A23" s="20"/>
      <c r="B23" s="53" t="s">
        <v>179</v>
      </c>
      <c r="C23" s="25" t="s">
        <v>180</v>
      </c>
      <c r="D23" s="21" t="s">
        <v>30</v>
      </c>
      <c r="E23" s="22">
        <v>2.5</v>
      </c>
      <c r="F23" s="23" t="s">
        <v>26</v>
      </c>
      <c r="G23" s="23">
        <v>12.5</v>
      </c>
      <c r="H23" s="23" t="s">
        <v>26</v>
      </c>
      <c r="I23" s="40">
        <v>112.5</v>
      </c>
    </row>
    <row r="24" spans="1:10" ht="18" thickBot="1">
      <c r="A24" s="26"/>
      <c r="B24" s="53" t="s">
        <v>211</v>
      </c>
      <c r="C24" s="74" t="s">
        <v>221</v>
      </c>
      <c r="D24" s="27" t="s">
        <v>31</v>
      </c>
      <c r="E24" s="28"/>
      <c r="F24" s="29">
        <v>30.5</v>
      </c>
      <c r="G24" s="28">
        <v>25</v>
      </c>
      <c r="H24" s="28">
        <v>93.5</v>
      </c>
      <c r="I24" s="41">
        <v>721</v>
      </c>
    </row>
    <row r="25" spans="1:10" ht="17.25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</row>
    <row r="26" spans="1:10" ht="17.25">
      <c r="A26" s="15">
        <v>45771</v>
      </c>
      <c r="B26" s="53" t="s">
        <v>44</v>
      </c>
      <c r="C26" s="24" t="s">
        <v>50</v>
      </c>
      <c r="D26" s="17" t="s">
        <v>25</v>
      </c>
      <c r="E26" s="18">
        <v>6</v>
      </c>
      <c r="F26" s="19">
        <v>12</v>
      </c>
      <c r="G26" s="19" t="s">
        <v>26</v>
      </c>
      <c r="H26" s="19">
        <v>90</v>
      </c>
      <c r="I26" s="37">
        <v>420</v>
      </c>
    </row>
    <row r="27" spans="1:10" ht="31.5">
      <c r="A27" s="20" t="str">
        <f>'[2]月菜單(葷)'!M4</f>
        <v>星期四</v>
      </c>
      <c r="B27" s="53" t="s">
        <v>145</v>
      </c>
      <c r="C27" s="74" t="s">
        <v>146</v>
      </c>
      <c r="D27" s="21" t="s">
        <v>27</v>
      </c>
      <c r="E27" s="22">
        <v>2.6</v>
      </c>
      <c r="F27" s="23">
        <v>18.2</v>
      </c>
      <c r="G27" s="23">
        <v>13</v>
      </c>
      <c r="H27" s="23" t="s">
        <v>26</v>
      </c>
      <c r="I27" s="38">
        <v>195</v>
      </c>
    </row>
    <row r="28" spans="1:10" ht="31.5">
      <c r="A28" s="20"/>
      <c r="B28" s="16" t="s">
        <v>222</v>
      </c>
      <c r="C28" s="74" t="s">
        <v>223</v>
      </c>
      <c r="D28" s="21" t="s">
        <v>28</v>
      </c>
      <c r="E28" s="22">
        <v>1.6</v>
      </c>
      <c r="F28" s="23">
        <v>1.6</v>
      </c>
      <c r="G28" s="23" t="s">
        <v>26</v>
      </c>
      <c r="H28" s="23">
        <v>8</v>
      </c>
      <c r="I28" s="39">
        <v>40</v>
      </c>
    </row>
    <row r="29" spans="1:10" ht="31.5">
      <c r="A29" s="20"/>
      <c r="B29" s="53" t="s">
        <v>60</v>
      </c>
      <c r="C29" s="74" t="s">
        <v>170</v>
      </c>
      <c r="D29" s="21" t="s">
        <v>29</v>
      </c>
      <c r="E29" s="22"/>
      <c r="F29" s="23" t="s">
        <v>26</v>
      </c>
      <c r="G29" s="23" t="s">
        <v>26</v>
      </c>
      <c r="H29" s="23">
        <v>0</v>
      </c>
      <c r="I29" s="39">
        <v>0</v>
      </c>
    </row>
    <row r="30" spans="1:10" ht="17.25">
      <c r="A30" s="20"/>
      <c r="B30" s="53" t="s">
        <v>179</v>
      </c>
      <c r="C30" s="25" t="s">
        <v>180</v>
      </c>
      <c r="D30" s="21" t="s">
        <v>30</v>
      </c>
      <c r="E30" s="22">
        <v>2.4</v>
      </c>
      <c r="F30" s="23" t="s">
        <v>26</v>
      </c>
      <c r="G30" s="23">
        <v>12</v>
      </c>
      <c r="H30" s="23" t="s">
        <v>26</v>
      </c>
      <c r="I30" s="40">
        <v>108</v>
      </c>
    </row>
    <row r="31" spans="1:10" ht="18" thickBot="1">
      <c r="A31" s="26"/>
      <c r="B31" s="53" t="s">
        <v>43</v>
      </c>
      <c r="C31" s="74" t="s">
        <v>123</v>
      </c>
      <c r="D31" s="27" t="s">
        <v>31</v>
      </c>
      <c r="E31" s="28"/>
      <c r="F31" s="29">
        <v>31.8</v>
      </c>
      <c r="G31" s="28">
        <v>25</v>
      </c>
      <c r="H31" s="28">
        <v>98</v>
      </c>
      <c r="I31" s="41">
        <v>744.2</v>
      </c>
    </row>
    <row r="32" spans="1:10" ht="17.25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12" ht="17.25">
      <c r="A33" s="15">
        <v>45772</v>
      </c>
      <c r="B33" s="16" t="s">
        <v>104</v>
      </c>
      <c r="C33" s="24" t="s">
        <v>106</v>
      </c>
      <c r="D33" s="17" t="s">
        <v>25</v>
      </c>
      <c r="E33" s="30">
        <v>6.2</v>
      </c>
      <c r="F33" s="19">
        <f>E33*2</f>
        <v>12.4</v>
      </c>
      <c r="G33" s="19" t="s">
        <v>26</v>
      </c>
      <c r="H33" s="19">
        <f>E33*15</f>
        <v>93</v>
      </c>
      <c r="I33" s="37">
        <f>E33*70</f>
        <v>434</v>
      </c>
      <c r="J33" s="43"/>
      <c r="K33" s="43"/>
      <c r="L33" s="43"/>
    </row>
    <row r="34" spans="1:12" ht="35.25" customHeight="1">
      <c r="A34" s="20" t="str">
        <f>'[2]月菜單(葷)'!Q4</f>
        <v>星期五</v>
      </c>
      <c r="B34" s="16" t="s">
        <v>95</v>
      </c>
      <c r="C34" s="74" t="s">
        <v>98</v>
      </c>
      <c r="D34" s="21" t="s">
        <v>27</v>
      </c>
      <c r="E34" s="22">
        <v>2.6</v>
      </c>
      <c r="F34" s="23">
        <f>E34*7</f>
        <v>18.2</v>
      </c>
      <c r="G34" s="23">
        <f>E34*5</f>
        <v>13</v>
      </c>
      <c r="H34" s="23" t="s">
        <v>26</v>
      </c>
      <c r="I34" s="38">
        <f>E34*75</f>
        <v>195</v>
      </c>
      <c r="J34" s="43"/>
      <c r="K34" s="43"/>
      <c r="L34" s="43"/>
    </row>
    <row r="35" spans="1:12" ht="31.5">
      <c r="A35" s="20"/>
      <c r="B35" s="16" t="s">
        <v>224</v>
      </c>
      <c r="C35" s="74" t="s">
        <v>225</v>
      </c>
      <c r="D35" s="21" t="s">
        <v>28</v>
      </c>
      <c r="E35" s="22">
        <v>1.6</v>
      </c>
      <c r="F35" s="23">
        <f>E35*1</f>
        <v>1.6</v>
      </c>
      <c r="G35" s="23" t="s">
        <v>26</v>
      </c>
      <c r="H35" s="23">
        <f>E35*5</f>
        <v>8</v>
      </c>
      <c r="I35" s="39">
        <f>E35*25</f>
        <v>40</v>
      </c>
      <c r="J35" s="43"/>
      <c r="K35" s="43"/>
      <c r="L35" s="43"/>
    </row>
    <row r="36" spans="1:12" ht="24" customHeight="1">
      <c r="A36" s="20"/>
      <c r="B36" s="16" t="s">
        <v>124</v>
      </c>
      <c r="C36" s="74" t="s">
        <v>97</v>
      </c>
      <c r="D36" s="21" t="s">
        <v>29</v>
      </c>
      <c r="E36" s="22"/>
      <c r="F36" s="23" t="s">
        <v>26</v>
      </c>
      <c r="G36" s="23" t="s">
        <v>26</v>
      </c>
      <c r="H36" s="23">
        <f>E36*15</f>
        <v>0</v>
      </c>
      <c r="I36" s="39"/>
      <c r="J36" s="43"/>
      <c r="K36" s="43"/>
      <c r="L36" s="43"/>
    </row>
    <row r="37" spans="1:12" ht="17.25">
      <c r="A37" s="20"/>
      <c r="B37" s="53" t="s">
        <v>179</v>
      </c>
      <c r="C37" s="25" t="s">
        <v>180</v>
      </c>
      <c r="D37" s="21" t="s">
        <v>30</v>
      </c>
      <c r="E37" s="22">
        <v>2.2999999999999998</v>
      </c>
      <c r="F37" s="23" t="s">
        <v>26</v>
      </c>
      <c r="G37" s="23">
        <f>E37*5</f>
        <v>11.5</v>
      </c>
      <c r="H37" s="23" t="s">
        <v>26</v>
      </c>
      <c r="I37" s="40">
        <f>E37*45</f>
        <v>103.49999999999999</v>
      </c>
      <c r="J37" s="43"/>
      <c r="K37" s="43"/>
      <c r="L37" s="43"/>
    </row>
    <row r="38" spans="1:12" ht="18" thickBot="1">
      <c r="A38" s="26"/>
      <c r="B38" s="46" t="s">
        <v>128</v>
      </c>
      <c r="C38" s="75" t="s">
        <v>129</v>
      </c>
      <c r="D38" s="27" t="s">
        <v>31</v>
      </c>
      <c r="E38" s="28"/>
      <c r="F38" s="31">
        <f>SUM(F33:F37)</f>
        <v>32.200000000000003</v>
      </c>
      <c r="G38" s="28">
        <f>SUM(G33:G37)</f>
        <v>24.5</v>
      </c>
      <c r="H38" s="28">
        <f>SUM(H33:H37)</f>
        <v>101</v>
      </c>
      <c r="I38" s="41">
        <f>F38*4+G38*9+H38*4</f>
        <v>753.3</v>
      </c>
      <c r="J38" s="43"/>
      <c r="K38" s="43"/>
      <c r="L38" s="43"/>
    </row>
    <row r="39" spans="1:12" s="52" customFormat="1">
      <c r="A39" s="32" t="s">
        <v>32</v>
      </c>
      <c r="B39" s="47"/>
      <c r="C39" s="33" t="s">
        <v>33</v>
      </c>
      <c r="D39" s="32" t="s">
        <v>34</v>
      </c>
      <c r="E39" s="32"/>
      <c r="F39" s="32"/>
      <c r="G39" s="5"/>
      <c r="H39" s="34"/>
      <c r="I39" s="34"/>
    </row>
  </sheetData>
  <mergeCells count="2">
    <mergeCell ref="C1:D1"/>
    <mergeCell ref="B2:H2"/>
  </mergeCells>
  <phoneticPr fontId="63" type="noConversion"/>
  <printOptions horizontalCentered="1" verticalCentered="1"/>
  <pageMargins left="0" right="0" top="0" bottom="0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9"/>
  <sheetViews>
    <sheetView topLeftCell="A10" zoomScale="145" workbookViewId="0">
      <selection activeCell="B5" sqref="B5:C5"/>
    </sheetView>
  </sheetViews>
  <sheetFormatPr defaultColWidth="9" defaultRowHeight="16.5"/>
  <cols>
    <col min="1" max="1" width="8.625" style="1" customWidth="1"/>
    <col min="2" max="2" width="12.625" style="1" customWidth="1"/>
    <col min="3" max="3" width="42.625" style="1" customWidth="1"/>
    <col min="4" max="4" width="8.625" style="4" customWidth="1"/>
    <col min="5" max="9" width="5.625" style="4" customWidth="1"/>
    <col min="10" max="10" width="124.25" customWidth="1"/>
    <col min="11" max="22" width="9" customWidth="1"/>
    <col min="242" max="242" width="10.5" customWidth="1"/>
    <col min="243" max="243" width="12.625" customWidth="1"/>
    <col min="244" max="244" width="31.75" customWidth="1"/>
    <col min="245" max="245" width="10.875" customWidth="1"/>
    <col min="246" max="246" width="5.5" customWidth="1"/>
    <col min="247" max="247" width="8.25" customWidth="1"/>
    <col min="248" max="248" width="5.5" customWidth="1"/>
    <col min="249" max="249" width="5.625" customWidth="1"/>
    <col min="250" max="250" width="7.375" customWidth="1"/>
  </cols>
  <sheetData>
    <row r="1" spans="1:22" s="1" customFormat="1" ht="36.75" customHeight="1">
      <c r="A1" s="5"/>
      <c r="B1" s="5"/>
      <c r="C1" s="161" t="s">
        <v>12</v>
      </c>
      <c r="D1" s="161"/>
      <c r="E1" s="44"/>
      <c r="F1" s="44"/>
      <c r="G1" s="44"/>
      <c r="H1" s="44"/>
      <c r="I1" s="44"/>
    </row>
    <row r="2" spans="1:22" s="1" customFormat="1" ht="21">
      <c r="A2" s="6"/>
      <c r="B2" s="163" t="s">
        <v>35</v>
      </c>
      <c r="C2" s="163"/>
      <c r="D2" s="163"/>
      <c r="E2" s="163"/>
      <c r="F2" s="163"/>
      <c r="G2" s="163"/>
      <c r="H2" s="163"/>
      <c r="I2" s="44"/>
    </row>
    <row r="3" spans="1:22" s="1" customFormat="1" ht="21" customHeight="1" thickBot="1">
      <c r="A3" s="7"/>
      <c r="B3" s="8"/>
      <c r="C3" s="9" t="s">
        <v>65</v>
      </c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2" s="48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s="3" customFormat="1" ht="17.25">
      <c r="A5" s="15">
        <v>45775</v>
      </c>
      <c r="B5" s="53" t="s">
        <v>37</v>
      </c>
      <c r="C5" s="24" t="s">
        <v>121</v>
      </c>
      <c r="D5" s="17" t="s">
        <v>25</v>
      </c>
      <c r="E5" s="18">
        <v>6.2</v>
      </c>
      <c r="F5" s="19">
        <f>E5*2</f>
        <v>12.4</v>
      </c>
      <c r="G5" s="19" t="s">
        <v>26</v>
      </c>
      <c r="H5" s="19">
        <f>E5*15</f>
        <v>93</v>
      </c>
      <c r="I5" s="37">
        <f>E5*70</f>
        <v>434</v>
      </c>
    </row>
    <row r="6" spans="1:22" s="3" customFormat="1" ht="31.5">
      <c r="A6" s="20" t="s">
        <v>2</v>
      </c>
      <c r="B6" s="53" t="s">
        <v>231</v>
      </c>
      <c r="C6" s="74" t="s">
        <v>232</v>
      </c>
      <c r="D6" s="21" t="s">
        <v>27</v>
      </c>
      <c r="E6" s="22">
        <v>2.5</v>
      </c>
      <c r="F6" s="23">
        <f>E6*7</f>
        <v>17.5</v>
      </c>
      <c r="G6" s="23">
        <f>E6*5</f>
        <v>12.5</v>
      </c>
      <c r="H6" s="23" t="s">
        <v>26</v>
      </c>
      <c r="I6" s="38">
        <f>E6*75</f>
        <v>187.5</v>
      </c>
    </row>
    <row r="7" spans="1:22" s="3" customFormat="1" ht="33">
      <c r="A7" s="20"/>
      <c r="B7" s="45" t="s">
        <v>234</v>
      </c>
      <c r="C7" s="74" t="s">
        <v>235</v>
      </c>
      <c r="D7" s="21" t="s">
        <v>28</v>
      </c>
      <c r="E7" s="22">
        <v>1.6</v>
      </c>
      <c r="F7" s="23">
        <f>E7*1</f>
        <v>1.6</v>
      </c>
      <c r="G7" s="23" t="s">
        <v>26</v>
      </c>
      <c r="H7" s="23">
        <f>E7*5</f>
        <v>8</v>
      </c>
      <c r="I7" s="39">
        <f>E7*25</f>
        <v>40</v>
      </c>
    </row>
    <row r="8" spans="1:22" s="3" customFormat="1" ht="17.25">
      <c r="A8" s="20"/>
      <c r="B8" s="16" t="s">
        <v>147</v>
      </c>
      <c r="C8" s="74" t="s">
        <v>233</v>
      </c>
      <c r="D8" s="21" t="s">
        <v>29</v>
      </c>
      <c r="E8" s="22"/>
      <c r="F8" s="23" t="s">
        <v>26</v>
      </c>
      <c r="G8" s="23" t="s">
        <v>26</v>
      </c>
      <c r="H8" s="23">
        <f>E8*15</f>
        <v>0</v>
      </c>
      <c r="I8" s="39">
        <f>E8*60</f>
        <v>0</v>
      </c>
    </row>
    <row r="9" spans="1:22" s="3" customFormat="1" ht="17.25">
      <c r="A9" s="20"/>
      <c r="B9" s="53" t="s">
        <v>179</v>
      </c>
      <c r="C9" s="25" t="s">
        <v>180</v>
      </c>
      <c r="D9" s="21" t="s">
        <v>30</v>
      </c>
      <c r="E9" s="22">
        <v>2.2999999999999998</v>
      </c>
      <c r="F9" s="23" t="s">
        <v>26</v>
      </c>
      <c r="G9" s="23">
        <f>E9*5</f>
        <v>11.5</v>
      </c>
      <c r="H9" s="23" t="s">
        <v>26</v>
      </c>
      <c r="I9" s="40">
        <f>E9*45</f>
        <v>103.49999999999999</v>
      </c>
    </row>
    <row r="10" spans="1:22" s="3" customFormat="1" ht="18" thickBot="1">
      <c r="A10" s="26"/>
      <c r="B10" s="46" t="s">
        <v>73</v>
      </c>
      <c r="C10" s="74" t="s">
        <v>64</v>
      </c>
      <c r="D10" s="27" t="s">
        <v>31</v>
      </c>
      <c r="E10" s="28"/>
      <c r="F10" s="31">
        <f>SUM(F5:F9)</f>
        <v>31.5</v>
      </c>
      <c r="G10" s="28">
        <f>SUM(G5:G9)</f>
        <v>24</v>
      </c>
      <c r="H10" s="28">
        <f>SUM(H5:H9)</f>
        <v>101</v>
      </c>
      <c r="I10" s="41">
        <f>F10*4+G10*9+H10*4</f>
        <v>746</v>
      </c>
    </row>
    <row r="11" spans="1:22" s="48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 s="3" customFormat="1" ht="17.25">
      <c r="A12" s="15">
        <v>45776</v>
      </c>
      <c r="B12" s="53" t="s">
        <v>44</v>
      </c>
      <c r="C12" s="24" t="s">
        <v>50</v>
      </c>
      <c r="D12" s="17" t="s">
        <v>25</v>
      </c>
      <c r="E12" s="18">
        <v>6.4</v>
      </c>
      <c r="F12" s="19">
        <f>E12*2</f>
        <v>12.8</v>
      </c>
      <c r="G12" s="19" t="s">
        <v>26</v>
      </c>
      <c r="H12" s="19">
        <f>E12*15</f>
        <v>96</v>
      </c>
      <c r="I12" s="37">
        <f>E12*70</f>
        <v>448</v>
      </c>
    </row>
    <row r="13" spans="1:22" s="3" customFormat="1" ht="31.5">
      <c r="A13" s="20" t="s">
        <v>3</v>
      </c>
      <c r="B13" s="16" t="s">
        <v>99</v>
      </c>
      <c r="C13" s="74" t="s">
        <v>100</v>
      </c>
      <c r="D13" s="21" t="s">
        <v>27</v>
      </c>
      <c r="E13" s="22">
        <v>2.5</v>
      </c>
      <c r="F13" s="23">
        <f>E13*7</f>
        <v>17.5</v>
      </c>
      <c r="G13" s="23">
        <f>E13*5</f>
        <v>12.5</v>
      </c>
      <c r="H13" s="23" t="s">
        <v>26</v>
      </c>
      <c r="I13" s="38">
        <f>E13*75</f>
        <v>187.5</v>
      </c>
    </row>
    <row r="14" spans="1:22" s="3" customFormat="1" ht="33" customHeight="1">
      <c r="A14" s="20"/>
      <c r="B14" s="16" t="s">
        <v>236</v>
      </c>
      <c r="C14" s="74" t="s">
        <v>237</v>
      </c>
      <c r="D14" s="21" t="s">
        <v>28</v>
      </c>
      <c r="E14" s="22">
        <v>1.6</v>
      </c>
      <c r="F14" s="23">
        <f>E14*1</f>
        <v>1.6</v>
      </c>
      <c r="G14" s="23" t="s">
        <v>26</v>
      </c>
      <c r="H14" s="23">
        <f>E14*5</f>
        <v>8</v>
      </c>
      <c r="I14" s="39">
        <f>E14*25</f>
        <v>40</v>
      </c>
    </row>
    <row r="15" spans="1:22" s="3" customFormat="1" ht="17.25">
      <c r="A15" s="20"/>
      <c r="B15" s="16" t="s">
        <v>149</v>
      </c>
      <c r="C15" s="74" t="s">
        <v>151</v>
      </c>
      <c r="D15" s="21" t="s">
        <v>29</v>
      </c>
      <c r="E15" s="22"/>
      <c r="F15" s="23" t="s">
        <v>26</v>
      </c>
      <c r="G15" s="23" t="s">
        <v>26</v>
      </c>
      <c r="H15" s="23">
        <f>E15*15</f>
        <v>0</v>
      </c>
      <c r="I15" s="39">
        <f>E15*60</f>
        <v>0</v>
      </c>
    </row>
    <row r="16" spans="1:22" s="3" customFormat="1" ht="17.25">
      <c r="A16" s="20"/>
      <c r="B16" s="53" t="s">
        <v>179</v>
      </c>
      <c r="C16" s="25" t="s">
        <v>180</v>
      </c>
      <c r="D16" s="21" t="s">
        <v>30</v>
      </c>
      <c r="E16" s="22">
        <v>2.4</v>
      </c>
      <c r="F16" s="23" t="s">
        <v>26</v>
      </c>
      <c r="G16" s="23">
        <f>E16*5</f>
        <v>12</v>
      </c>
      <c r="H16" s="23" t="s">
        <v>26</v>
      </c>
      <c r="I16" s="40">
        <f>E16*45</f>
        <v>108</v>
      </c>
    </row>
    <row r="17" spans="1:22" s="3" customFormat="1" ht="18" thickBot="1">
      <c r="A17" s="26"/>
      <c r="B17" s="46" t="s">
        <v>92</v>
      </c>
      <c r="C17" s="74" t="s">
        <v>93</v>
      </c>
      <c r="D17" s="27" t="s">
        <v>31</v>
      </c>
      <c r="E17" s="28"/>
      <c r="F17" s="31">
        <f>SUM(F12:F16)</f>
        <v>31.900000000000002</v>
      </c>
      <c r="G17" s="28">
        <f>SUM(G12:G16)</f>
        <v>24.5</v>
      </c>
      <c r="H17" s="28">
        <f>SUM(H12:H16)</f>
        <v>104</v>
      </c>
      <c r="I17" s="41">
        <f>F17*4+G17*9+H17*4</f>
        <v>764.1</v>
      </c>
    </row>
    <row r="18" spans="1:22" s="2" customFormat="1" ht="18" customHeight="1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s="3" customFormat="1" ht="31.5">
      <c r="A19" s="15">
        <v>45777</v>
      </c>
      <c r="B19" s="16" t="s">
        <v>152</v>
      </c>
      <c r="C19" s="74" t="s">
        <v>252</v>
      </c>
      <c r="D19" s="17" t="s">
        <v>25</v>
      </c>
      <c r="E19" s="18">
        <v>6</v>
      </c>
      <c r="F19" s="19">
        <v>12</v>
      </c>
      <c r="G19" s="19" t="s">
        <v>26</v>
      </c>
      <c r="H19" s="19">
        <v>90</v>
      </c>
      <c r="I19" s="37">
        <v>420</v>
      </c>
    </row>
    <row r="20" spans="1:22" s="3" customFormat="1" ht="30" customHeight="1">
      <c r="A20" s="20" t="s">
        <v>4</v>
      </c>
      <c r="B20" s="16" t="s">
        <v>153</v>
      </c>
      <c r="C20" s="74" t="s">
        <v>171</v>
      </c>
      <c r="D20" s="21" t="s">
        <v>27</v>
      </c>
      <c r="E20" s="22">
        <v>2.6</v>
      </c>
      <c r="F20" s="23">
        <v>18.2</v>
      </c>
      <c r="G20" s="23">
        <v>13</v>
      </c>
      <c r="H20" s="23" t="s">
        <v>26</v>
      </c>
      <c r="I20" s="38">
        <v>195</v>
      </c>
    </row>
    <row r="21" spans="1:22" s="3" customFormat="1" ht="31.5">
      <c r="A21" s="20"/>
      <c r="B21" s="16" t="s">
        <v>238</v>
      </c>
      <c r="C21" s="74" t="s">
        <v>239</v>
      </c>
      <c r="D21" s="21" t="s">
        <v>28</v>
      </c>
      <c r="E21" s="22">
        <v>1.5</v>
      </c>
      <c r="F21" s="23">
        <v>1.5</v>
      </c>
      <c r="G21" s="23" t="s">
        <v>26</v>
      </c>
      <c r="H21" s="23">
        <v>7.5</v>
      </c>
      <c r="I21" s="39">
        <v>37.5</v>
      </c>
    </row>
    <row r="22" spans="1:22" s="3" customFormat="1" ht="31.5">
      <c r="A22" s="20"/>
      <c r="B22" s="16" t="s">
        <v>148</v>
      </c>
      <c r="C22" s="74" t="s">
        <v>172</v>
      </c>
      <c r="D22" s="21" t="s">
        <v>29</v>
      </c>
      <c r="E22" s="22"/>
      <c r="F22" s="23" t="s">
        <v>26</v>
      </c>
      <c r="G22" s="23" t="s">
        <v>26</v>
      </c>
      <c r="H22" s="23">
        <v>0</v>
      </c>
      <c r="I22" s="39">
        <v>0</v>
      </c>
    </row>
    <row r="23" spans="1:22" s="3" customFormat="1" ht="17.25">
      <c r="A23" s="20"/>
      <c r="B23" s="53" t="s">
        <v>179</v>
      </c>
      <c r="C23" s="25" t="s">
        <v>180</v>
      </c>
      <c r="D23" s="21" t="s">
        <v>30</v>
      </c>
      <c r="E23" s="22">
        <v>2.5</v>
      </c>
      <c r="F23" s="23" t="s">
        <v>26</v>
      </c>
      <c r="G23" s="23">
        <v>12.5</v>
      </c>
      <c r="H23" s="23" t="s">
        <v>26</v>
      </c>
      <c r="I23" s="40">
        <v>112.5</v>
      </c>
    </row>
    <row r="24" spans="1:22" s="3" customFormat="1" ht="18" thickBot="1">
      <c r="A24" s="26"/>
      <c r="B24" s="51" t="s">
        <v>227</v>
      </c>
      <c r="C24" s="74" t="s">
        <v>228</v>
      </c>
      <c r="D24" s="27" t="s">
        <v>31</v>
      </c>
      <c r="E24" s="28"/>
      <c r="F24" s="31">
        <v>31.7</v>
      </c>
      <c r="G24" s="28">
        <v>25.5</v>
      </c>
      <c r="H24" s="28">
        <v>97.5</v>
      </c>
      <c r="I24" s="41">
        <v>746.3</v>
      </c>
    </row>
    <row r="25" spans="1:22" s="2" customFormat="1" ht="18" customHeight="1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s="3" customFormat="1" ht="17.25">
      <c r="A26" s="15"/>
      <c r="B26" s="16"/>
      <c r="C26" s="74"/>
      <c r="D26" s="17" t="s">
        <v>25</v>
      </c>
      <c r="E26" s="18"/>
      <c r="F26" s="19"/>
      <c r="G26" s="19"/>
      <c r="H26" s="19"/>
      <c r="I26" s="37"/>
    </row>
    <row r="27" spans="1:22" s="3" customFormat="1" ht="17.25">
      <c r="A27" s="20" t="s">
        <v>5</v>
      </c>
      <c r="B27" s="16"/>
      <c r="C27" s="74"/>
      <c r="D27" s="21" t="s">
        <v>27</v>
      </c>
      <c r="E27" s="22"/>
      <c r="F27" s="23"/>
      <c r="G27" s="23"/>
      <c r="H27" s="23"/>
      <c r="I27" s="38"/>
    </row>
    <row r="28" spans="1:22" s="3" customFormat="1" ht="17.25">
      <c r="A28" s="20"/>
      <c r="B28" s="16"/>
      <c r="C28" s="74"/>
      <c r="D28" s="21" t="s">
        <v>28</v>
      </c>
      <c r="E28" s="22"/>
      <c r="F28" s="23"/>
      <c r="G28" s="23"/>
      <c r="H28" s="23"/>
      <c r="I28" s="39"/>
    </row>
    <row r="29" spans="1:22" s="3" customFormat="1" ht="17.25">
      <c r="A29" s="20"/>
      <c r="B29" s="16"/>
      <c r="C29" s="74"/>
      <c r="D29" s="21" t="s">
        <v>29</v>
      </c>
      <c r="E29" s="22"/>
      <c r="F29" s="23"/>
      <c r="G29" s="23"/>
      <c r="H29" s="23"/>
      <c r="I29" s="39"/>
    </row>
    <row r="30" spans="1:22" s="3" customFormat="1" ht="17.25">
      <c r="A30" s="20"/>
      <c r="B30" s="16"/>
      <c r="C30" s="25"/>
      <c r="D30" s="21" t="s">
        <v>30</v>
      </c>
      <c r="E30" s="22"/>
      <c r="F30" s="23"/>
      <c r="G30" s="23"/>
      <c r="H30" s="23"/>
      <c r="I30" s="40"/>
    </row>
    <row r="31" spans="1:22" s="3" customFormat="1" ht="18" thickBot="1">
      <c r="A31" s="26"/>
      <c r="B31" s="46"/>
      <c r="C31" s="74"/>
      <c r="D31" s="27" t="s">
        <v>31</v>
      </c>
      <c r="E31" s="28"/>
      <c r="F31" s="31"/>
      <c r="G31" s="28"/>
      <c r="H31" s="28"/>
      <c r="I31" s="41"/>
    </row>
    <row r="32" spans="1:22" s="1" customFormat="1" ht="17.25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9" ht="17.25">
      <c r="A33" s="15"/>
      <c r="B33" s="16"/>
      <c r="C33" s="74"/>
      <c r="D33" s="17" t="s">
        <v>25</v>
      </c>
      <c r="E33" s="30"/>
      <c r="F33" s="19"/>
      <c r="G33" s="19"/>
      <c r="H33" s="19"/>
      <c r="I33" s="37"/>
    </row>
    <row r="34" spans="1:9" ht="17.25">
      <c r="A34" s="20" t="s">
        <v>6</v>
      </c>
      <c r="B34" s="16"/>
      <c r="C34" s="74"/>
      <c r="D34" s="21" t="s">
        <v>27</v>
      </c>
      <c r="E34" s="22"/>
      <c r="F34" s="23"/>
      <c r="G34" s="23"/>
      <c r="H34" s="23"/>
      <c r="I34" s="38"/>
    </row>
    <row r="35" spans="1:9" ht="17.25">
      <c r="A35" s="20"/>
      <c r="B35" s="16"/>
      <c r="C35" s="73"/>
      <c r="D35" s="21" t="s">
        <v>28</v>
      </c>
      <c r="E35" s="22"/>
      <c r="F35" s="23"/>
      <c r="G35" s="23"/>
      <c r="H35" s="23"/>
      <c r="I35" s="39"/>
    </row>
    <row r="36" spans="1:9" ht="17.25">
      <c r="A36" s="20"/>
      <c r="B36" s="16"/>
      <c r="C36" s="74"/>
      <c r="D36" s="21" t="s">
        <v>29</v>
      </c>
      <c r="E36" s="22"/>
      <c r="F36" s="23"/>
      <c r="G36" s="23"/>
      <c r="H36" s="23"/>
      <c r="I36" s="39"/>
    </row>
    <row r="37" spans="1:9" ht="17.25">
      <c r="A37" s="20"/>
      <c r="B37" s="16"/>
      <c r="C37" s="25"/>
      <c r="D37" s="21" t="s">
        <v>30</v>
      </c>
      <c r="E37" s="22"/>
      <c r="F37" s="23"/>
      <c r="G37" s="23"/>
      <c r="H37" s="23"/>
      <c r="I37" s="40"/>
    </row>
    <row r="38" spans="1:9" ht="18" thickBot="1">
      <c r="A38" s="26"/>
      <c r="B38" s="46"/>
      <c r="C38" s="76"/>
      <c r="D38" s="27"/>
      <c r="E38" s="28"/>
      <c r="F38" s="31"/>
      <c r="G38" s="28"/>
      <c r="H38" s="28"/>
      <c r="I38" s="41"/>
    </row>
    <row r="39" spans="1:9">
      <c r="A39" s="32" t="s">
        <v>32</v>
      </c>
      <c r="B39" s="5"/>
      <c r="C39" s="32" t="s">
        <v>33</v>
      </c>
      <c r="D39" s="32" t="s">
        <v>34</v>
      </c>
      <c r="E39" s="32"/>
      <c r="F39" s="49"/>
      <c r="G39" s="49"/>
      <c r="H39" s="49"/>
      <c r="I39" s="5"/>
    </row>
  </sheetData>
  <mergeCells count="2">
    <mergeCell ref="C1:D1"/>
    <mergeCell ref="B2:H2"/>
  </mergeCells>
  <phoneticPr fontId="63" type="noConversion"/>
  <pageMargins left="0" right="0" top="0" bottom="0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6</vt:i4>
      </vt:variant>
    </vt:vector>
  </HeadingPairs>
  <TitlesOfParts>
    <vt:vector size="12" baseType="lpstr">
      <vt:lpstr>月菜單(葷)</vt:lpstr>
      <vt:lpstr>第1周</vt:lpstr>
      <vt:lpstr>第2周</vt:lpstr>
      <vt:lpstr>第3周</vt:lpstr>
      <vt:lpstr>第4周 </vt:lpstr>
      <vt:lpstr>第5周</vt:lpstr>
      <vt:lpstr>'月菜單(葷)'!Print_Area</vt:lpstr>
      <vt:lpstr>第1周!Print_Area</vt:lpstr>
      <vt:lpstr>第2周!Print_Area</vt:lpstr>
      <vt:lpstr>第3周!Print_Area</vt:lpstr>
      <vt:lpstr>'第4周 '!Print_Area</vt:lpstr>
      <vt:lpstr>第5周!Print_Area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侑芳</dc:creator>
  <cp:lastModifiedBy>user</cp:lastModifiedBy>
  <cp:lastPrinted>2025-03-03T06:00:07Z</cp:lastPrinted>
  <dcterms:created xsi:type="dcterms:W3CDTF">2017-10-14T03:48:15Z</dcterms:created>
  <dcterms:modified xsi:type="dcterms:W3CDTF">2025-03-06T06:32:01Z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